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5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6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7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8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temp\Charlotte Orth\Vorlagen\"/>
    </mc:Choice>
  </mc:AlternateContent>
  <bookViews>
    <workbookView xWindow="120" yWindow="45" windowWidth="15480" windowHeight="11505"/>
  </bookViews>
  <sheets>
    <sheet name="Seite 1" sheetId="12" r:id="rId1"/>
    <sheet name="Seite 2" sheetId="13" r:id="rId2"/>
    <sheet name="Seite 3" sheetId="14" r:id="rId3"/>
    <sheet name="Seite 4" sheetId="15" r:id="rId4"/>
    <sheet name="Seite 5" sheetId="16" r:id="rId5"/>
    <sheet name="Seite 6" sheetId="17" r:id="rId6"/>
    <sheet name="Seite 7" sheetId="18" r:id="rId7"/>
    <sheet name="Seite 8" sheetId="19" r:id="rId8"/>
    <sheet name="Eintragung" sheetId="5" state="veryHidden" r:id="rId9"/>
    <sheet name="Kanzleidaten" sheetId="6" state="veryHidden" r:id="rId10"/>
    <sheet name="Stammdaten" sheetId="7" state="veryHidden" r:id="rId11"/>
  </sheets>
  <definedNames>
    <definedName name="_KAW999929" hidden="1">#REF!</definedName>
    <definedName name="_KAW999934" hidden="1">#REF!</definedName>
    <definedName name="AktiveBank1">Eintragung!$G$67</definedName>
    <definedName name="AktiveBank2">Eintragung!$G$73</definedName>
    <definedName name="AktiveBank3">Eintragung!$G$79</definedName>
    <definedName name="Alle_IBAN_zeigen">Eintragung!$I$174</definedName>
    <definedName name="Ausdruck0">'Seite 1'!$F$64</definedName>
    <definedName name="Ausdruck1">'Seite 3'!$F$43</definedName>
    <definedName name="Ausdruck10">'Seite 7'!$H$28</definedName>
    <definedName name="Ausdruck11">'Seite 7'!$F$34</definedName>
    <definedName name="Ausdruck12">'Seite 5'!$F$11</definedName>
    <definedName name="Ausdruck13">'Seite 6'!$AP$85</definedName>
    <definedName name="Ausdruck14">'Seite 6'!$G$38</definedName>
    <definedName name="Ausdruck15">'Seite 7'!$U$15</definedName>
    <definedName name="Ausdruck16">'Seite 7'!$U$17</definedName>
    <definedName name="Ausdruck2">'Seite 5'!$F$29</definedName>
    <definedName name="Ausdruck3">'Seite 5'!$F$34</definedName>
    <definedName name="Ausdruck4">'Seite 5'!$F$54</definedName>
    <definedName name="Ausdruck5">'Seite 5'!$F$66</definedName>
    <definedName name="Ausdruck6">'Seite 5'!$F$73</definedName>
    <definedName name="Ausdruck7">'Seite 6'!$E$20</definedName>
    <definedName name="Ausdruck8">'Seite 6'!$G$41</definedName>
    <definedName name="Ausdruck9">'Seite 7'!$H$22</definedName>
    <definedName name="BankAlleAbweicher">Eintragung!$F$72</definedName>
    <definedName name="BankAlleBezeichnung">Eintragung!$F$67</definedName>
    <definedName name="BankAlleBic">Eintragung!$F$71</definedName>
    <definedName name="BankAlleBLZ">Eintragung!$F$69</definedName>
    <definedName name="BankAlleIBAN">Eintragung!$F$70</definedName>
    <definedName name="BankAlleKtoNr">Eintragung!$F$68</definedName>
    <definedName name="BankPersAbweicher">Eintragung!$F$78</definedName>
    <definedName name="BankPersBezeichnung">Eintragung!$F$73</definedName>
    <definedName name="BankPersBIC">Eintragung!$F$77</definedName>
    <definedName name="BankPersBLZ">Eintragung!$F$75</definedName>
    <definedName name="BankPersIBAN">Eintragung!$F$76</definedName>
    <definedName name="BankPersKtoNr">Eintragung!$F$74</definedName>
    <definedName name="BankQuelleStart">Eintragung!$S$51</definedName>
    <definedName name="BankUntAbweicher">Eintragung!$F$84</definedName>
    <definedName name="BankUntBezeichnung">Eintragung!$F$79</definedName>
    <definedName name="BankUntBIC">Eintragung!$F$83</definedName>
    <definedName name="BankUntBLZ">Eintragung!$F$81</definedName>
    <definedName name="BankUntIBAN">Eintragung!$F$82</definedName>
    <definedName name="BankUntKtoNr">Eintragung!$F$80</definedName>
    <definedName name="BankZielStart">Eintragung!$H$67</definedName>
    <definedName name="Betrieb_IBAN_zeigen">Eintragung!$I$186</definedName>
    <definedName name="BetriebStaetten">Eintragung!$G$128</definedName>
    <definedName name="BsBezeichnung">Eintragung!$F$128</definedName>
    <definedName name="BsOrt">Eintragung!$F$131</definedName>
    <definedName name="BsPLZ">Eintragung!$F$130</definedName>
    <definedName name="BsStrasse">Eintragung!$F$129</definedName>
    <definedName name="BsTelefon">Eintragung!$F$132</definedName>
    <definedName name="_xlnm.Print_Area" localSheetId="0">'Seite 1'!$B$3:$AY$95</definedName>
    <definedName name="_xlnm.Print_Area" localSheetId="1">'Seite 2'!$B$3:$AY$101</definedName>
    <definedName name="_xlnm.Print_Area" localSheetId="2">'Seite 3'!$B$3:$AZ$89</definedName>
    <definedName name="_xlnm.Print_Area" localSheetId="3">'Seite 4'!$B$3:$BJ$89</definedName>
    <definedName name="_xlnm.Print_Area" localSheetId="4">'Seite 5'!$B$3:$BD$86</definedName>
    <definedName name="_xlnm.Print_Area" localSheetId="5">'Seite 6'!$B$3:$BD$94</definedName>
    <definedName name="_xlnm.Print_Area" localSheetId="6">'Seite 7'!$B$3:$AW$79</definedName>
    <definedName name="_xlnm.Print_Area" localSheetId="7">'Seite 8'!$B$3:$AV$73</definedName>
    <definedName name="EgBeruf">Eintragung!$F$43</definedName>
    <definedName name="EgGeburtsdatum">Eintragung!$F$41</definedName>
    <definedName name="EgGeburtsname">Eintragung!$F$40</definedName>
    <definedName name="EgIdentNr">Eintragung!$F$47</definedName>
    <definedName name="EgNachname">Eintragung!$F$39</definedName>
    <definedName name="EgOrt">Eintragung!$F$46</definedName>
    <definedName name="EgPLZ">Eintragung!$F$45</definedName>
    <definedName name="EgReligion">Eintragung!$F$42</definedName>
    <definedName name="EgStrasse">Eintragung!$F$44</definedName>
    <definedName name="EgTitel">Eintragung!$F$37</definedName>
    <definedName name="EgVorname">Eintragung!$F$38</definedName>
    <definedName name="ein_d_1">'Seite 1'!$AN$24</definedName>
    <definedName name="ein_d_10">'Seite 3'!$AA$25</definedName>
    <definedName name="ein_d_11">'Seite 4'!$T$58</definedName>
    <definedName name="ein_d_12">'Seite 4'!$AV$58</definedName>
    <definedName name="ein_d_13">'Seite 4'!$T$60</definedName>
    <definedName name="ein_d_14">'Seite 4'!$AV$60</definedName>
    <definedName name="ein_d_17">'Seite 7'!$AG$32</definedName>
    <definedName name="ein_d_18">'Seite 4'!$K$45</definedName>
    <definedName name="ein_d_19">'Seite 4'!$AO$49</definedName>
    <definedName name="ein_d_2">'Seite 1'!$F$52</definedName>
    <definedName name="ein_d_20">'Seite 5'!$R$79</definedName>
    <definedName name="ein_d_3">'Seite 1'!$R$52</definedName>
    <definedName name="ein_d_4">'Seite 1'!$AC$52</definedName>
    <definedName name="ein_d_5">'Seite 1'!$AN$52</definedName>
    <definedName name="ein_d_6">'Seite 1'!$AN$62</definedName>
    <definedName name="ein_d_7">'Seite 5'!$P$21</definedName>
    <definedName name="ein_d_8">'Seite 5'!$AC$21</definedName>
    <definedName name="ein_pgz_11_1">'Seite 1'!$N$36</definedName>
    <definedName name="ein_pgz_11_2">'Seite 1'!$N$71</definedName>
    <definedName name="ein_pgz_3_1">'Seite 6'!$AW$78</definedName>
    <definedName name="ein_pgz_3_2">'Seite 6'!$AW$85</definedName>
    <definedName name="ein_pgz_7_1">'Seite 5'!$R$76</definedName>
    <definedName name="ein_pgz_7_2">'Seite 5'!$AJ$76</definedName>
    <definedName name="ein_pgz_7_3">'Seite 5'!$AX$76</definedName>
    <definedName name="ein_rx_1_1" localSheetId="2">'Seite 3'!$AE$80</definedName>
    <definedName name="ein_rx_1_1" localSheetId="4">'Seite 5'!#REF!</definedName>
    <definedName name="ein_rx_1_1" localSheetId="5">'Seite 6'!$AE$86</definedName>
    <definedName name="ein_rx_1_1" localSheetId="6">'Seite 7'!$AC$59</definedName>
    <definedName name="ein_rx_1_1" localSheetId="7">'Seite 8'!$AA$40</definedName>
    <definedName name="ein_rx_1_1">'Seite 1'!$F$11</definedName>
    <definedName name="ein_rx_1_2" localSheetId="2">'Seite 3'!#REF!</definedName>
    <definedName name="ein_rx_1_2" localSheetId="4">'Seite 5'!#REF!</definedName>
    <definedName name="ein_rx_1_2" localSheetId="5">'Seite 6'!#REF!</definedName>
    <definedName name="ein_rx_1_2" localSheetId="6">'Seite 7'!#REF!</definedName>
    <definedName name="ein_rx_1_2" localSheetId="7">'Seite 8'!#REF!</definedName>
    <definedName name="ein_rx_1_2">'Seite 1'!$F$13</definedName>
    <definedName name="ein_rx_10_1">'Seite 5'!$P$56</definedName>
    <definedName name="ein_rx_10_2">'Seite 5'!$P$58</definedName>
    <definedName name="ein_rx_10_3">'Seite 5'!$P$60</definedName>
    <definedName name="ein_rx_11_1">'Seite 5'!$AM$58</definedName>
    <definedName name="ein_rx_11_2">'Seite 5'!$AR$58</definedName>
    <definedName name="ein_rx_12_1">'Seite 5'!$P$64</definedName>
    <definedName name="ein_rx_12_2">'Seite 5'!$T$64</definedName>
    <definedName name="ein_rx_13_1">'Seite 5'!$R$82</definedName>
    <definedName name="ein_rx_13_2">'Seite 5'!$AE$82</definedName>
    <definedName name="ein_rx_13_3">'Seite 5'!$AP$82</definedName>
    <definedName name="ein_rx_14_1">'Seite 6'!$E$34</definedName>
    <definedName name="ein_rx_14_2">'Seite 6'!$E$40</definedName>
    <definedName name="ein_rx_15_1">'Seite 7'!$R$11</definedName>
    <definedName name="ein_rx_15_2">'Seite 7'!$R$13</definedName>
    <definedName name="ein_rx_18_1">'Seite 4'!$AJ$45</definedName>
    <definedName name="ein_rx_18_2">'Seite 4'!$AJ$47</definedName>
    <definedName name="ein_rx_2_1">'Seite 2'!$Q$55</definedName>
    <definedName name="ein_rx_2_2">'Seite 2'!$W$55</definedName>
    <definedName name="ein_rx_20_1">'Seite 6'!$E$30</definedName>
    <definedName name="ein_rx_20_2">'Seite 6'!$M$30</definedName>
    <definedName name="ein_rx_21_1">'Seite 6'!$E$78</definedName>
    <definedName name="ein_rx_21_2">'Seite 6'!$M$78</definedName>
    <definedName name="ein_rx_22_1">'Seite 6'!$E$85</definedName>
    <definedName name="ein_rx_22_2">'Seite 6'!$M$85</definedName>
    <definedName name="ein_rx_3_1">'Seite 3'!$F$21</definedName>
    <definedName name="ein_rx_3_2">'Seite 3'!$U$21</definedName>
    <definedName name="ein_rx_3_3">'Seite 3'!$AI$21</definedName>
    <definedName name="ein_rx_4_1">'Seite 3'!$F$38</definedName>
    <definedName name="ein_rx_4_2">'Seite 3'!$L$38</definedName>
    <definedName name="ein_rx_5_1">'Seite 4'!$AC$10</definedName>
    <definedName name="ein_rx_5_2">'Seite 4'!$E$13</definedName>
    <definedName name="ein_rx_6_1">'Seite 4'!$AT$41</definedName>
    <definedName name="ein_rx_6_2">'Seite 4'!$AZ$41</definedName>
    <definedName name="ein_rx_7_1">'Seite 4'!$E$45</definedName>
    <definedName name="ein_rx_7_2">'Seite 4'!$AC$45</definedName>
    <definedName name="ein_rx_8_1">'Seite 4'!$E$58</definedName>
    <definedName name="ein_rx_8_2">'Seite 4'!$AH$58</definedName>
    <definedName name="ein_rx_8_3">'Seite 4'!$E$60</definedName>
    <definedName name="ein_rx_8_4">'Seite 4'!$AH$60</definedName>
    <definedName name="ein_rx_9_1">'Seite 5'!$F$15</definedName>
    <definedName name="ein_rx_9_2">'Seite 5'!$L$15</definedName>
    <definedName name="ein_x_1" localSheetId="2">'Seite 3'!$AE$85</definedName>
    <definedName name="ein_x_1" localSheetId="3">'Seite 4'!$AH$85</definedName>
    <definedName name="ein_x_1" localSheetId="4">'Seite 5'!#REF!</definedName>
    <definedName name="ein_x_1" localSheetId="5">'Seite 6'!$AE$90</definedName>
    <definedName name="ein_x_1" localSheetId="6">'Seite 7'!$AC$75</definedName>
    <definedName name="ein_x_1" localSheetId="7">'Seite 8'!$AA$69</definedName>
    <definedName name="ein_x_1">'Seite 2'!$E$81</definedName>
    <definedName name="ein_x_10">'Seite 7'!$F$22</definedName>
    <definedName name="ein_x_11">'Seite 7'!$F$28</definedName>
    <definedName name="ein_x_12">'Seite 7'!$F$30</definedName>
    <definedName name="ein_x_14">'Seite 8'!$J$11</definedName>
    <definedName name="ein_x_15">'Seite 8'!$J$13</definedName>
    <definedName name="ein_x_16">'Seite 8'!$J$15</definedName>
    <definedName name="ein_x_17">'Seite 8'!$J$17</definedName>
    <definedName name="ein_x_18">'Seite 8'!$J$19</definedName>
    <definedName name="ein_x_19">'Seite 8'!$J$21</definedName>
    <definedName name="ein_x_2">'Seite 2'!$E$10</definedName>
    <definedName name="ein_x_20">'Seite 8'!$J$23</definedName>
    <definedName name="ein_x_21">'Seite 8'!$J$25</definedName>
    <definedName name="ein_x_22">'Seite 8'!$J$27</definedName>
    <definedName name="ein_x_3">'Seite 2'!$E$31</definedName>
    <definedName name="ein_x_4">'Seite 2'!$E$52</definedName>
    <definedName name="ein_x_5">'Seite 4'!$AC$38</definedName>
    <definedName name="ein_x_6">'Seite 5'!$F$71</definedName>
    <definedName name="ein_x_7">'Seite 7'!$T$15</definedName>
    <definedName name="ein_x_8">'Seite 7'!$T$17</definedName>
    <definedName name="ein_x_9">'Seite 7'!$T$19</definedName>
    <definedName name="ein_z_12_1">'Seite 5'!$P$34</definedName>
    <definedName name="ein_z_12_10">'Seite 5'!$Z$38</definedName>
    <definedName name="ein_z_12_11">'Seite 5'!$AK$38</definedName>
    <definedName name="ein_z_12_12">'Seite 5'!$AS$38</definedName>
    <definedName name="ein_z_12_13">'Seite 5'!$P$40</definedName>
    <definedName name="ein_z_12_14">'Seite 5'!$Z$40</definedName>
    <definedName name="ein_z_12_15">'Seite 5'!$AK$40</definedName>
    <definedName name="ein_z_12_16">'Seite 5'!$AS$40</definedName>
    <definedName name="ein_z_12_17">'Seite 5'!$P$42</definedName>
    <definedName name="ein_z_12_18">'Seite 5'!$Z$42</definedName>
    <definedName name="ein_z_12_19">'Seite 5'!$AK$42</definedName>
    <definedName name="ein_z_12_2">'Seite 5'!$Z$34</definedName>
    <definedName name="ein_z_12_20">'Seite 5'!$AS$42</definedName>
    <definedName name="ein_z_12_21">'Seite 5'!$P$44</definedName>
    <definedName name="ein_z_12_22">'Seite 5'!$Z$44</definedName>
    <definedName name="ein_z_12_23">'Seite 5'!$AK$44</definedName>
    <definedName name="ein_z_12_24">'Seite 5'!$AS$44</definedName>
    <definedName name="ein_z_12_25">'Seite 5'!$P$46</definedName>
    <definedName name="ein_z_12_26">'Seite 5'!$Z$46</definedName>
    <definedName name="ein_z_12_27">'Seite 5'!$AK$46</definedName>
    <definedName name="ein_z_12_28">'Seite 5'!$AS$46</definedName>
    <definedName name="ein_z_12_29">'Seite 5'!$P$50</definedName>
    <definedName name="ein_z_12_3">'Seite 5'!$AK$34</definedName>
    <definedName name="ein_z_12_30">'Seite 5'!$Z$50</definedName>
    <definedName name="ein_z_12_31">'Seite 5'!$AK$50</definedName>
    <definedName name="ein_z_12_32">'Seite 5'!$AS$50</definedName>
    <definedName name="ein_z_12_33">'Seite 5'!$P$52</definedName>
    <definedName name="ein_z_12_34">'Seite 5'!$Z$52</definedName>
    <definedName name="ein_z_12_35">'Seite 5'!$AK$52</definedName>
    <definedName name="ein_z_12_36">'Seite 5'!$AS$52</definedName>
    <definedName name="ein_z_12_37">'Seite 6'!$R$24</definedName>
    <definedName name="ein_z_12_38">'Seite 6'!$AE$24</definedName>
    <definedName name="ein_z_12_4">'Seite 5'!$AS$34</definedName>
    <definedName name="ein_z_12_5">'Seite 5'!$P$36</definedName>
    <definedName name="ein_z_12_6">'Seite 5'!$Z$36</definedName>
    <definedName name="ein_z_12_7">'Seite 5'!$AK$36</definedName>
    <definedName name="ein_z_12_8">'Seite 5'!$AS$36</definedName>
    <definedName name="ein_z_12_9">'Seite 5'!$P$38</definedName>
    <definedName name="Eingabekontrolle">Stammdaten!$B$7</definedName>
    <definedName name="EmpfBetrieb">Eintragung!$H$100</definedName>
    <definedName name="EmpfPersEmail">Eintragung!$F$97</definedName>
    <definedName name="EmpfPersFax">Eintragung!$F$96</definedName>
    <definedName name="EmpfPersNachname">Eintragung!$F$88</definedName>
    <definedName name="EmpfPerson">Eintragung!$H$86</definedName>
    <definedName name="EmpfPersOrtPostfach">Eintragung!$F$93</definedName>
    <definedName name="EmpfPersOrtStrasse">Eintragung!$F$91</definedName>
    <definedName name="EmpfPersPLZPostfach">Eintragung!$F$92</definedName>
    <definedName name="EmpfPersPLZStrasse">Eintragung!$F$90</definedName>
    <definedName name="EmpfPersPostfach">Eintragung!$F$94</definedName>
    <definedName name="EmpfPersStrasse">Eintragung!$F$89</definedName>
    <definedName name="EmpfPersTel">Eintragung!$F$95</definedName>
    <definedName name="EmpfPersTitel">Eintragung!$F$86</definedName>
    <definedName name="EmpfPersVorname">Eintragung!$F$87</definedName>
    <definedName name="EmpfStbPers">Eintragung!$F$85</definedName>
    <definedName name="EmpfStbUnt">Eintragung!$F$98</definedName>
    <definedName name="EmpfUntBezeichnung">Eintragung!$F$99</definedName>
    <definedName name="EmpfUntEmail">Eintragung!$F$111</definedName>
    <definedName name="EmpfUntFax">Eintragung!$F$110</definedName>
    <definedName name="EmpfUntNachname">Eintragung!$F$102</definedName>
    <definedName name="EmpfUntOrtPostfach">Eintragung!$F$107</definedName>
    <definedName name="EmpfUntOrtStrasse">Eintragung!$F$105</definedName>
    <definedName name="EmpfUntPLZPostfach">Eintragung!$F$106</definedName>
    <definedName name="EmpfUntPLZStrasse">Eintragung!$F$104</definedName>
    <definedName name="EmpfUntPostfach">Eintragung!$F$108</definedName>
    <definedName name="EmpfUntStrasse">Eintragung!$F$103</definedName>
    <definedName name="EmpfUntTel">Eintragung!$F$109</definedName>
    <definedName name="EmpfUntTitel">Eintragung!$F$100</definedName>
    <definedName name="EmpfUntVorname">Eintragung!$F$101</definedName>
    <definedName name="FABetrieb">Eintragung!$H$11</definedName>
    <definedName name="FaPersName">Eintragung!$F$2</definedName>
    <definedName name="FAPerson">Eintragung!$H$3</definedName>
    <definedName name="FaPersOrtPostfach">Eintragung!$F$8</definedName>
    <definedName name="FaPersOrtStrasse">Eintragung!$F$5</definedName>
    <definedName name="FaPersPLZPostfach">Eintragung!$F$7</definedName>
    <definedName name="FaPersPLZStrasse">Eintragung!$F$4</definedName>
    <definedName name="FaPersPostfach">Eintragung!$F$6</definedName>
    <definedName name="FaPersSteuernummer">Eintragung!$F$9</definedName>
    <definedName name="FaPersStrasse">Eintragung!$F$3</definedName>
    <definedName name="FaUntName">Eintragung!$F$10</definedName>
    <definedName name="FaUntOrtStrasse">Eintragung!$F$13</definedName>
    <definedName name="FaUntPLZStrasse">Eintragung!$F$12</definedName>
    <definedName name="FaUntPostfach">Eintragung!$F$14</definedName>
    <definedName name="FaUntSteuernummer">Eintragung!$F$15</definedName>
    <definedName name="FaUntStrasse">Eintragung!$F$11</definedName>
    <definedName name="First3">'Seite 3'!$F$12</definedName>
    <definedName name="FirstRun">Stammdaten!$B$10</definedName>
    <definedName name="Header">Stammdaten!$B$9</definedName>
    <definedName name="Header2">'Seite 2'!$D$3</definedName>
    <definedName name="Header3">'Seite 3'!$E$3</definedName>
    <definedName name="Header4">'Seite 4'!$D$3</definedName>
    <definedName name="Header5">'Seite 5'!$E$3</definedName>
    <definedName name="Header6">'Seite 6'!$D$3</definedName>
    <definedName name="Header7">'Seite 7'!$E$3</definedName>
    <definedName name="Header8">'Seite 8'!$D$3</definedName>
    <definedName name="KDBezeichnung1">Kanzleidaten!$C$2</definedName>
    <definedName name="KDBezeichnung2">Kanzleidaten!$C$3</definedName>
    <definedName name="KDEmail">Kanzleidaten!$C$10</definedName>
    <definedName name="KDFax">Kanzleidaten!$C$8</definedName>
    <definedName name="KDInternet">Kanzleidaten!$C$11</definedName>
    <definedName name="KDMobil">Kanzleidaten!$C$9</definedName>
    <definedName name="KDOrt">Kanzleidaten!$C$6</definedName>
    <definedName name="KDPLZ">Kanzleidaten!$C$5</definedName>
    <definedName name="KDStrasse">Kanzleidaten!$C$4</definedName>
    <definedName name="KDTel">Kanzleidaten!$C$7</definedName>
    <definedName name="PCDO2">Stammdaten!$B$6</definedName>
    <definedName name="PersBankHauptBLZ">Eintragung!$F$58</definedName>
    <definedName name="PersBankHauptKtoNr">Eintragung!$F$57</definedName>
    <definedName name="PersBeruf">Eintragung!$F$22</definedName>
    <definedName name="PersEmail">Eintragung!$F$32</definedName>
    <definedName name="PersFamilieDatum">Eintragung!$F$36</definedName>
    <definedName name="PersFamilienstand">Eintragung!$F$35</definedName>
    <definedName name="PersFax">Eintragung!$F$31</definedName>
    <definedName name="PersGeburtsdatum">Eintragung!$F$20</definedName>
    <definedName name="PersGeburtsname">Eintragung!$F$19</definedName>
    <definedName name="PersIdentNr">Eintragung!$F$29</definedName>
    <definedName name="PersName">Eintragung!$F$18</definedName>
    <definedName name="Person_IBAN_zeigen">Eintragung!$I$180</definedName>
    <definedName name="PersOrtPostfach">Eintragung!$F$28</definedName>
    <definedName name="PersOrtStrasse">Eintragung!$F$25</definedName>
    <definedName name="PersPLZPostfach">Eintragung!$F$27</definedName>
    <definedName name="PersPLZStrasse">Eintragung!$F$24</definedName>
    <definedName name="PersPostfach">Eintragung!$F$26</definedName>
    <definedName name="PersReligion">Eintragung!$F$21</definedName>
    <definedName name="PersStrasse">Eintragung!$F$23</definedName>
    <definedName name="PersTelefon">Eintragung!$F$30</definedName>
    <definedName name="PersTitel">Eintragung!$F$16</definedName>
    <definedName name="PersVorname">Eintragung!$F$17</definedName>
    <definedName name="Steuerpflichtiger">Stammdaten!$B$8</definedName>
    <definedName name="ToolDatum">Stammdaten!$B$4</definedName>
    <definedName name="ToolInfo">Stammdaten!$B$5</definedName>
    <definedName name="ToolName">Stammdaten!$B$2</definedName>
    <definedName name="ToolVersion">Stammdaten!$B$3</definedName>
    <definedName name="UntAbwWj">Eintragung!$F$136</definedName>
    <definedName name="UntBankHauptBLZ">Eintragung!$F$66</definedName>
    <definedName name="UntBankHauptKtoNr">Eintragung!$F$65</definedName>
    <definedName name="UntBezeichnung">Eintragung!$F$113</definedName>
    <definedName name="UntEmail">Eintragung!$F$125</definedName>
    <definedName name="UntFax">Eintragung!$F$124</definedName>
    <definedName name="UntGegenstand">Eintragung!$F$112</definedName>
    <definedName name="UntGewermittlung">Eintragung!$F$135</definedName>
    <definedName name="UntGlOrt">Eintragung!$F$122</definedName>
    <definedName name="UntGlPlz">Eintragung!$F$121</definedName>
    <definedName name="UntGlStrasse">Eintragung!$F$120</definedName>
    <definedName name="UntLStA">Eintragung!$F$138</definedName>
    <definedName name="UntOrtPostfach">Eintragung!$F$119</definedName>
    <definedName name="UntOrtStrasse">Eintragung!$F$116</definedName>
    <definedName name="UntPLZPostfach">Eintragung!$F$118</definedName>
    <definedName name="UntPLZStrasse">Eintragung!$F$115</definedName>
    <definedName name="UntPostfach">Eintragung!$F$117</definedName>
    <definedName name="UntRegister">Eintragung!$F$133</definedName>
    <definedName name="UntRegisterDatum">Eintragung!$F$134</definedName>
    <definedName name="UntStrasse">Eintragung!$F$114</definedName>
    <definedName name="UntTelefon">Eintragung!$F$123</definedName>
    <definedName name="UntUmsatzsbest">Eintragung!$F$139</definedName>
    <definedName name="USt_IdNr">Eintragung!$F$137</definedName>
    <definedName name="ZAlleAbweicher">'Seite 1'!$F$91</definedName>
    <definedName name="ZAlleBIC">'Seite 1'!$F$82</definedName>
    <definedName name="ZAlleBLZ">'Seite 1'!$W$76</definedName>
    <definedName name="ZAlleIBAN">'Seite 1'!$F$79</definedName>
    <definedName name="ZAlleInhaber">'Seite 1'!$F$88</definedName>
    <definedName name="ZAlleKtoNr">'Seite 1'!$F$76</definedName>
    <definedName name="ZAlleName">'Seite 1'!$F$85</definedName>
    <definedName name="ZBetriebAbweicher">'Seite 2'!$E$49</definedName>
    <definedName name="ZBetriebBIC">'Seite 2'!$E$40</definedName>
    <definedName name="ZBetriebBLZ">'Seite 2'!$V$34</definedName>
    <definedName name="ZBetriebIBAN">'Seite 2'!$E$37</definedName>
    <definedName name="ZBetriebInhaber">'Seite 2'!$E$46</definedName>
    <definedName name="ZBetriebKtoNr">'Seite 2'!$E$34</definedName>
    <definedName name="ZBetriebName">'Seite 2'!$E$43</definedName>
    <definedName name="ZBsBezeichnung1">'Seite 4'!$P$13</definedName>
    <definedName name="ZBsBezeichnung2">'Seite 4'!$P$26</definedName>
    <definedName name="ZBsName">'Seite 6'!$E$12</definedName>
    <definedName name="ZBsOrt">'Seite 6'!$N$18</definedName>
    <definedName name="ZBsOrt1">'Seite 4'!$Y$19</definedName>
    <definedName name="ZBsOrt2">'Seite 4'!$Y$32</definedName>
    <definedName name="ZBsPLZ">'Seite 6'!$E$18</definedName>
    <definedName name="ZBsPLZ1">'Seite 4'!$P$19</definedName>
    <definedName name="ZBsPLZ2">'Seite 4'!$P$32</definedName>
    <definedName name="ZBsStrasse">'Seite 6'!$E$15</definedName>
    <definedName name="ZBsStrasse1">'Seite 4'!$P$16</definedName>
    <definedName name="ZBsStrasse2">'Seite 4'!$P$29</definedName>
    <definedName name="ZBsTelefon1">'Seite 4'!$AL$22</definedName>
    <definedName name="ZBsTelefon2">'Seite 4'!$AL$35</definedName>
    <definedName name="ZEgBeruf">'Seite 1'!$F$62</definedName>
    <definedName name="ZEgGeburt">'Seite 1'!$AN$62</definedName>
    <definedName name="ZEgGeburtsname">'Seite 1'!$F$59</definedName>
    <definedName name="ZEgIdentNr">'Seite 1'!$N$71</definedName>
    <definedName name="ZEgName">'Seite 1'!$F$56</definedName>
    <definedName name="ZEgOrt">'Seite 1'!$N$68</definedName>
    <definedName name="ZEgPLZ">'Seite 1'!$F$68</definedName>
    <definedName name="ZEgReligion">'Seite 1'!$AU$71</definedName>
    <definedName name="ZEgStrasse">'Seite 1'!$F$65</definedName>
    <definedName name="ZEgVorname">'Seite 1'!$AH$56</definedName>
    <definedName name="ZEmpfBezeichnung">'Seite 2'!$E$85</definedName>
    <definedName name="ZEmpfEMail">'Seite 3'!$F$18</definedName>
    <definedName name="ZEmpfName">'Seite 2'!$E$88</definedName>
    <definedName name="ZEmpfOrtPostfach">'Seite 2'!$M$97</definedName>
    <definedName name="ZEmpfOrtStrasse">'Seite 2'!$M$94</definedName>
    <definedName name="ZEmpfPLZPostfach">'Seite 2'!$E$97</definedName>
    <definedName name="ZEmpfPLZStrasse">'Seite 2'!$E$94</definedName>
    <definedName name="ZEmpfPostfach">'Seite 2'!$AP$97</definedName>
    <definedName name="ZEmpfStrasse">'Seite 2'!$E$91</definedName>
    <definedName name="ZEmpfTelefax">'Seite 3'!$Y$15</definedName>
    <definedName name="ZEmpfTelefon">'Seite 3'!$Y$12</definedName>
    <definedName name="ZEmpfVorname">'Seite 2'!$AH$88</definedName>
    <definedName name="ZFaBezeichnung">'Seite 1'!$F$7</definedName>
    <definedName name="ZFaName">'Seite 8'!$F$37</definedName>
    <definedName name="ZFaPLZOrt">'Seite 8'!$F$39</definedName>
    <definedName name="ZFaPostfachStrasse">'Seite 8'!$F$38</definedName>
    <definedName name="ZFaSteuernummer">'Seite 1'!$M$9</definedName>
    <definedName name="ZOrtDatum">'Seite 7'!$F$62</definedName>
    <definedName name="ZPersBeruf">'Seite 1'!$F$24</definedName>
    <definedName name="ZPersEmail">'Seite 1'!$F$46</definedName>
    <definedName name="ZPersFax">'Seite 1'!$X$43</definedName>
    <definedName name="ZPersGeburt">'Seite 1'!$AN$24</definedName>
    <definedName name="ZPersGeburtsname">'Seite 1'!$F$21</definedName>
    <definedName name="ZPersGeschieden">'Seite 1'!$AC$52</definedName>
    <definedName name="ZPersGetrennt">'Seite 1'!$AN$52</definedName>
    <definedName name="ZPersIdentNr">'Seite 1'!$N$36</definedName>
    <definedName name="ZPersInternet">'Seite 1'!$F$49</definedName>
    <definedName name="ZPersName">'Seite 1'!$F$18</definedName>
    <definedName name="ZPersonAbweicher">'Seite 2'!$E$28</definedName>
    <definedName name="ZPersonBIC">'Seite 2'!$E$19</definedName>
    <definedName name="ZPersonBLZ">'Seite 2'!$V$13</definedName>
    <definedName name="ZPersonIBAN">'Seite 2'!$E$16</definedName>
    <definedName name="ZPersonInhaber">'Seite 2'!$E$25</definedName>
    <definedName name="ZPersonKtoNr">'Seite 2'!$E$13</definedName>
    <definedName name="ZPersonName">'Seite 2'!$E$22</definedName>
    <definedName name="ZPersOrtPostfach">'Seite 1'!$N$33</definedName>
    <definedName name="ZPersOrtStrasse">'Seite 1'!$N$30</definedName>
    <definedName name="ZPersPLZPostfach">'Seite 1'!$F$33</definedName>
    <definedName name="ZPersPLZStrasse">'Seite 1'!$F$30</definedName>
    <definedName name="ZPersPostfach">'Seite 1'!$AQ$33</definedName>
    <definedName name="ZPersReligion">'Seite 1'!$AU$36</definedName>
    <definedName name="ZPersStrasse">'Seite 1'!$F$27</definedName>
    <definedName name="ZPersTelefon">'Seite 1'!$X$40</definedName>
    <definedName name="ZPersVerheiratet">'Seite 1'!$F$52</definedName>
    <definedName name="ZPersVerwitwet">'Seite 1'!$R$52</definedName>
    <definedName name="ZPersVorname">'Seite 1'!$AH$18</definedName>
    <definedName name="ZRegisterEintragDatum">'Seite 4'!$K$45</definedName>
    <definedName name="ZStBEmail">'Seite 2'!$E$79</definedName>
    <definedName name="ZStBFax">'Seite 2'!$W$76</definedName>
    <definedName name="ZStBName">'Seite 2'!$E$57</definedName>
    <definedName name="ZStBOrt">'Seite 2'!$M$66</definedName>
    <definedName name="ZStBPLZ">'Seite 2'!$E$66</definedName>
    <definedName name="ZStBStrasse">'Seite 2'!$E$63</definedName>
    <definedName name="ZStBTel">'Seite 2'!$W$73</definedName>
    <definedName name="ZUntBezeichnung">'Seite 3'!$F$50</definedName>
    <definedName name="ZUntEMail">'Seite 3'!$F$76</definedName>
    <definedName name="ZUntFax">'Seite 3'!$Y$73</definedName>
    <definedName name="ZUntGegenstand">'Seite 3'!$F$46</definedName>
    <definedName name="ZUntGlOrt">'Seite 3'!$O$65</definedName>
    <definedName name="ZUntGlPLZ">'Seite 3'!$F$65</definedName>
    <definedName name="ZUntGlStrasse">'Seite 3'!$F$62</definedName>
    <definedName name="ZUntInternet">'Seite 3'!$F$79</definedName>
    <definedName name="ZUntOrtPostfach">'Seite 3'!$O$59</definedName>
    <definedName name="ZUntOrtStrasse">'Seite 3'!$O$56</definedName>
    <definedName name="ZUntPLZPostfach">'Seite 3'!$F$59</definedName>
    <definedName name="ZUntPLZStrasse">'Seite 3'!$F$56</definedName>
    <definedName name="ZUntPostfach">'Seite 3'!$AR$59</definedName>
    <definedName name="ZUntStrasse">'Seite 3'!$F$53</definedName>
    <definedName name="ZUntTelefon">'Seite 3'!$Y$70</definedName>
    <definedName name="ZUSt_IdNr">'Seite 7'!$K$32</definedName>
    <definedName name="ZWjBeginn">'Seite 5'!$AE$64</definedName>
  </definedNames>
  <calcPr calcId="152511"/>
</workbook>
</file>

<file path=xl/calcChain.xml><?xml version="1.0" encoding="utf-8"?>
<calcChain xmlns="http://schemas.openxmlformats.org/spreadsheetml/2006/main">
  <c r="H3" i="5" l="1"/>
  <c r="H11" i="5"/>
  <c r="S33" i="5"/>
  <c r="T33" i="5"/>
  <c r="U33" i="5"/>
  <c r="V33" i="5"/>
  <c r="W33" i="5"/>
  <c r="X33" i="5"/>
  <c r="Y33" i="5"/>
  <c r="Z33" i="5"/>
  <c r="AA33" i="5"/>
  <c r="AB33" i="5"/>
  <c r="S34" i="5"/>
  <c r="T34" i="5"/>
  <c r="U34" i="5"/>
  <c r="V34" i="5"/>
  <c r="W34" i="5"/>
  <c r="X34" i="5"/>
  <c r="Y34" i="5"/>
  <c r="Z34" i="5"/>
  <c r="AA34" i="5"/>
  <c r="AB34" i="5"/>
  <c r="S50" i="5"/>
  <c r="T50" i="5"/>
  <c r="U50" i="5"/>
  <c r="V50" i="5"/>
  <c r="W50" i="5"/>
  <c r="X50" i="5"/>
  <c r="Y50" i="5"/>
  <c r="Z50" i="5"/>
  <c r="AA50" i="5"/>
  <c r="AB50" i="5"/>
  <c r="S51" i="5"/>
  <c r="T51" i="5"/>
  <c r="U51" i="5"/>
  <c r="V51" i="5"/>
  <c r="W51" i="5"/>
  <c r="X51" i="5"/>
  <c r="Y51" i="5"/>
  <c r="Z51" i="5"/>
  <c r="AA51" i="5"/>
  <c r="AB51" i="5"/>
  <c r="S52" i="5"/>
  <c r="T52" i="5"/>
  <c r="U52" i="5"/>
  <c r="V52" i="5"/>
  <c r="W52" i="5"/>
  <c r="X52" i="5"/>
  <c r="Y52" i="5"/>
  <c r="Z52" i="5"/>
  <c r="AA52" i="5"/>
  <c r="AB52" i="5"/>
  <c r="S53" i="5"/>
  <c r="T53" i="5"/>
  <c r="U53" i="5"/>
  <c r="V53" i="5"/>
  <c r="W53" i="5"/>
  <c r="X53" i="5"/>
  <c r="Y53" i="5"/>
  <c r="Z53" i="5"/>
  <c r="AA53" i="5"/>
  <c r="AB53" i="5"/>
  <c r="S54" i="5"/>
  <c r="T54" i="5"/>
  <c r="U54" i="5"/>
  <c r="V54" i="5"/>
  <c r="W54" i="5"/>
  <c r="X54" i="5"/>
  <c r="Y54" i="5"/>
  <c r="Z54" i="5"/>
  <c r="AA54" i="5"/>
  <c r="AB54" i="5"/>
  <c r="S55" i="5"/>
  <c r="T55" i="5"/>
  <c r="U55" i="5"/>
  <c r="V55" i="5"/>
  <c r="W55" i="5"/>
  <c r="X55" i="5"/>
  <c r="Y55" i="5"/>
  <c r="Z55" i="5"/>
  <c r="AA55" i="5"/>
  <c r="AB55" i="5"/>
  <c r="S56" i="5"/>
  <c r="T56" i="5"/>
  <c r="U56" i="5"/>
  <c r="V56" i="5"/>
  <c r="W56" i="5"/>
  <c r="X56" i="5"/>
  <c r="Y56" i="5"/>
  <c r="Z56" i="5"/>
  <c r="AA56" i="5"/>
  <c r="AB56" i="5"/>
  <c r="H73" i="5"/>
  <c r="I73" i="5"/>
  <c r="J73" i="5"/>
  <c r="K73" i="5"/>
  <c r="L73" i="5"/>
  <c r="M73" i="5"/>
  <c r="N73" i="5"/>
  <c r="O73" i="5"/>
  <c r="P73" i="5"/>
  <c r="Q73" i="5"/>
  <c r="H74" i="5"/>
  <c r="I74" i="5"/>
  <c r="J74" i="5"/>
  <c r="K74" i="5"/>
  <c r="L74" i="5"/>
  <c r="M74" i="5"/>
  <c r="N74" i="5"/>
  <c r="O74" i="5"/>
  <c r="P74" i="5"/>
  <c r="Q74" i="5"/>
  <c r="H75" i="5"/>
  <c r="I75" i="5"/>
  <c r="J75" i="5"/>
  <c r="K75" i="5"/>
  <c r="L75" i="5"/>
  <c r="M75" i="5"/>
  <c r="N75" i="5"/>
  <c r="O75" i="5"/>
  <c r="P75" i="5"/>
  <c r="Q75" i="5"/>
  <c r="H76" i="5"/>
  <c r="I76" i="5"/>
  <c r="J76" i="5"/>
  <c r="K76" i="5"/>
  <c r="L76" i="5"/>
  <c r="M76" i="5"/>
  <c r="N76" i="5"/>
  <c r="O76" i="5"/>
  <c r="P76" i="5"/>
  <c r="Q76" i="5"/>
  <c r="H77" i="5"/>
  <c r="I77" i="5"/>
  <c r="J77" i="5"/>
  <c r="K77" i="5"/>
  <c r="L77" i="5"/>
  <c r="M77" i="5"/>
  <c r="N77" i="5"/>
  <c r="O77" i="5"/>
  <c r="P77" i="5"/>
  <c r="Q77" i="5"/>
  <c r="H78" i="5"/>
  <c r="I78" i="5"/>
  <c r="J78" i="5"/>
  <c r="K78" i="5"/>
  <c r="L78" i="5"/>
  <c r="M78" i="5"/>
  <c r="N78" i="5"/>
  <c r="O78" i="5"/>
  <c r="P78" i="5"/>
  <c r="Q78" i="5"/>
  <c r="H79" i="5"/>
  <c r="I79" i="5"/>
  <c r="J79" i="5"/>
  <c r="K79" i="5"/>
  <c r="L79" i="5"/>
  <c r="M79" i="5"/>
  <c r="N79" i="5"/>
  <c r="O79" i="5"/>
  <c r="P79" i="5"/>
  <c r="Q79" i="5"/>
  <c r="H80" i="5"/>
  <c r="I80" i="5"/>
  <c r="J80" i="5"/>
  <c r="K80" i="5"/>
  <c r="L80" i="5"/>
  <c r="M80" i="5"/>
  <c r="N80" i="5"/>
  <c r="O80" i="5"/>
  <c r="P80" i="5"/>
  <c r="Q80" i="5"/>
  <c r="H81" i="5"/>
  <c r="I81" i="5"/>
  <c r="J81" i="5"/>
  <c r="K81" i="5"/>
  <c r="L81" i="5"/>
  <c r="M81" i="5"/>
  <c r="N81" i="5"/>
  <c r="O81" i="5"/>
  <c r="P81" i="5"/>
  <c r="Q81" i="5"/>
  <c r="H82" i="5"/>
  <c r="I82" i="5"/>
  <c r="J82" i="5"/>
  <c r="K82" i="5"/>
  <c r="L82" i="5"/>
  <c r="M82" i="5"/>
  <c r="N82" i="5"/>
  <c r="O82" i="5"/>
  <c r="P82" i="5"/>
  <c r="Q82" i="5"/>
  <c r="H83" i="5"/>
  <c r="I83" i="5"/>
  <c r="J83" i="5"/>
  <c r="K83" i="5"/>
  <c r="L83" i="5"/>
  <c r="M83" i="5"/>
  <c r="N83" i="5"/>
  <c r="O83" i="5"/>
  <c r="P83" i="5"/>
  <c r="Q83" i="5"/>
  <c r="H84" i="5"/>
  <c r="I84" i="5"/>
  <c r="J84" i="5"/>
  <c r="K84" i="5"/>
  <c r="L84" i="5"/>
  <c r="M84" i="5"/>
  <c r="N84" i="5"/>
  <c r="O84" i="5"/>
  <c r="P84" i="5"/>
  <c r="Q84" i="5"/>
  <c r="H86" i="5"/>
  <c r="H100" i="5"/>
  <c r="F193" i="5" s="1"/>
  <c r="S126" i="5"/>
  <c r="T126" i="5"/>
  <c r="U126" i="5"/>
  <c r="V126" i="5"/>
  <c r="W126" i="5"/>
  <c r="X126" i="5"/>
  <c r="Y126" i="5"/>
  <c r="Z126" i="5"/>
  <c r="AA126" i="5"/>
  <c r="AB126" i="5"/>
  <c r="S127" i="5"/>
  <c r="T127" i="5"/>
  <c r="U127" i="5"/>
  <c r="V127" i="5"/>
  <c r="W127" i="5"/>
  <c r="F218" i="5" s="1"/>
  <c r="X127" i="5"/>
  <c r="Y127" i="5"/>
  <c r="F219" i="5" s="1"/>
  <c r="Z127" i="5"/>
  <c r="AA127" i="5"/>
  <c r="AB127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6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G174" i="5"/>
  <c r="F175" i="5"/>
  <c r="F176" i="5"/>
  <c r="F177" i="5"/>
  <c r="F178" i="5"/>
  <c r="F179" i="5"/>
  <c r="F180" i="5"/>
  <c r="G180" i="5"/>
  <c r="F181" i="5"/>
  <c r="F182" i="5"/>
  <c r="F183" i="5"/>
  <c r="F184" i="5"/>
  <c r="F185" i="5"/>
  <c r="F186" i="5"/>
  <c r="G186" i="5"/>
  <c r="F187" i="5"/>
  <c r="F188" i="5"/>
  <c r="F189" i="5"/>
  <c r="F190" i="5"/>
  <c r="F205" i="5"/>
  <c r="F206" i="5"/>
  <c r="F207" i="5"/>
  <c r="F208" i="5"/>
  <c r="F209" i="5"/>
  <c r="F210" i="5"/>
  <c r="F211" i="5"/>
  <c r="F212" i="5"/>
  <c r="F213" i="5"/>
  <c r="F214" i="5"/>
  <c r="F215" i="5"/>
  <c r="F220" i="5"/>
  <c r="F221" i="5"/>
  <c r="F222" i="5"/>
  <c r="F223" i="5"/>
  <c r="F224" i="5"/>
  <c r="F225" i="5"/>
  <c r="F226" i="5"/>
  <c r="F227" i="5"/>
  <c r="F228" i="5"/>
  <c r="F229" i="5"/>
  <c r="F230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L7" i="13"/>
  <c r="N7" i="14"/>
  <c r="M7" i="15"/>
  <c r="N7" i="16"/>
  <c r="L7" i="17"/>
  <c r="M7" i="18"/>
  <c r="K7" i="19"/>
  <c r="B5" i="7"/>
  <c r="B8" i="7"/>
  <c r="B9" i="7"/>
  <c r="F216" i="5" l="1"/>
  <c r="F231" i="5"/>
  <c r="F155" i="5"/>
  <c r="F217" i="5"/>
  <c r="F158" i="5"/>
  <c r="F157" i="5"/>
  <c r="F140" i="5"/>
  <c r="F192" i="5"/>
  <c r="F191" i="5"/>
  <c r="F255" i="5"/>
  <c r="F201" i="5"/>
  <c r="F194" i="5"/>
  <c r="F257" i="5"/>
  <c r="F256" i="5"/>
  <c r="F197" i="5"/>
  <c r="F199" i="5"/>
  <c r="F196" i="5"/>
  <c r="F202" i="5"/>
  <c r="F198" i="5"/>
  <c r="F204" i="5"/>
  <c r="F195" i="5"/>
  <c r="F200" i="5"/>
  <c r="F203" i="5"/>
</calcChain>
</file>

<file path=xl/sharedStrings.xml><?xml version="1.0" encoding="utf-8"?>
<sst xmlns="http://schemas.openxmlformats.org/spreadsheetml/2006/main" count="1742" uniqueCount="675">
  <si>
    <r>
      <t>Hinweis:</t>
    </r>
    <r>
      <rPr>
        <i/>
        <sz val="7"/>
        <rFont val="Arial"/>
        <family val="2"/>
      </rPr>
      <t xml:space="preserve"> Angaben zu Tz. 7.7 und 7.8 sind nicht erforderlich; Umsatzsteuer-Voranmeldungen sind grundsätzlich nicht abzugeben.</t>
    </r>
  </si>
  <si>
    <r>
      <t>Die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Besteuerung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erfolgt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nach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den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allgemeinen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Vorschriften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des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Umsatzsteuergesetzes</t>
    </r>
    <r>
      <rPr>
        <sz val="7"/>
        <rFont val="Arial"/>
        <family val="2"/>
      </rPr>
      <t xml:space="preserve"> </t>
    </r>
    <r>
      <rPr>
        <b/>
        <sz val="8"/>
        <rFont val="Arial"/>
        <family val="2"/>
      </rPr>
      <t>für</t>
    </r>
    <r>
      <rPr>
        <sz val="7"/>
        <rFont val="Arial"/>
        <family val="2"/>
      </rPr>
      <t xml:space="preserve"> </t>
    </r>
    <r>
      <rPr>
        <b/>
        <sz val="8"/>
        <rFont val="Arial"/>
        <family val="2"/>
      </rPr>
      <t>mindestens</t>
    </r>
    <r>
      <rPr>
        <sz val="7"/>
        <rFont val="Arial"/>
        <family val="2"/>
      </rPr>
      <t xml:space="preserve"> </t>
    </r>
    <r>
      <rPr>
        <b/>
        <sz val="8"/>
        <rFont val="Arial"/>
        <family val="2"/>
      </rPr>
      <t>fünf</t>
    </r>
    <r>
      <rPr>
        <sz val="7"/>
        <rFont val="Arial"/>
        <family val="2"/>
      </rPr>
      <t xml:space="preserve"> </t>
    </r>
    <r>
      <rPr>
        <b/>
        <sz val="8"/>
        <rFont val="Arial"/>
        <family val="2"/>
      </rPr>
      <t>Kalenderjahre</t>
    </r>
  </si>
  <si>
    <r>
      <t>Mir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ist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bekannt,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dass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bei</t>
    </r>
    <r>
      <rPr>
        <sz val="7"/>
        <rFont val="Arial"/>
        <family val="2"/>
      </rPr>
      <t xml:space="preserve"> </t>
    </r>
    <r>
      <rPr>
        <b/>
        <sz val="8"/>
        <rFont val="Arial"/>
        <family val="2"/>
      </rPr>
      <t>monatlicher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Abgabe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der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Umsatzsteuer-Voranmeldungen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eine</t>
    </r>
    <r>
      <rPr>
        <sz val="7"/>
        <rFont val="Arial"/>
        <family val="2"/>
      </rPr>
      <t xml:space="preserve"> </t>
    </r>
    <r>
      <rPr>
        <b/>
        <sz val="8"/>
        <rFont val="Arial"/>
        <family val="2"/>
      </rPr>
      <t>Sondervorauszahlung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zu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berechnen</t>
    </r>
  </si>
  <si>
    <r>
      <t>Ich</t>
    </r>
    <r>
      <rPr>
        <sz val="6"/>
        <rFont val="Arial"/>
        <family val="2"/>
      </rPr>
      <t xml:space="preserve"> </t>
    </r>
    <r>
      <rPr>
        <b/>
        <sz val="8"/>
        <rFont val="Arial"/>
        <family val="2"/>
      </rPr>
      <t>benötige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für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Teilnahme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am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innergemeinschaftlichen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Waren-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und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Dienstleistungsverkehr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eine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Umsatzsteuer-Identifikations-</t>
    </r>
  </si>
  <si>
    <t>Eingangsstempel oder -datum</t>
  </si>
  <si>
    <t>worden oder waren Sie an einer Personengesellschaft oder zu mehr als 1% an einer Kapitalgesellschaft beteiligt?</t>
  </si>
  <si>
    <r>
      <t>Ist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in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den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letzten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Jahren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schon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ein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Gewerbe,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eine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selbständige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(freiberufliche)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oder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eine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land-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und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forstwirtschaftliche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Tätigkeit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ausgeübt</t>
    </r>
  </si>
  <si>
    <r>
      <t>(§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12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Abs.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2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Nr.</t>
    </r>
  </si>
  <si>
    <r>
      <t xml:space="preserve"> vereinnahmten Entgelten. Ich beantrage hiermit die </t>
    </r>
    <r>
      <rPr>
        <b/>
        <sz val="8"/>
        <rFont val="Arial"/>
        <family val="2"/>
      </rPr>
      <t>Istversteuerung</t>
    </r>
    <r>
      <rPr>
        <sz val="8"/>
        <rFont val="Arial"/>
        <family val="2"/>
      </rPr>
      <t>, weil</t>
    </r>
  </si>
  <si>
    <t xml:space="preserve"> ich von der Verpflichtung, Bücher zu führen und auf Grund jährlicher Bestandsaufnahmen</t>
  </si>
  <si>
    <t>ich Umsätze aus einer Tätigkeit als Angehöriger eines freien Berufs im Sinne von</t>
  </si>
  <si>
    <r>
      <t xml:space="preserve"> </t>
    </r>
    <r>
      <rPr>
        <sz val="8"/>
        <rFont val="Arial"/>
        <family val="2"/>
      </rPr>
      <t>der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Gesamtumstz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für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das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Gründungsjahr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voraussichtlich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nicht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mehr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als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250.000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EUR</t>
    </r>
  </si>
  <si>
    <t>Finnanzamt</t>
  </si>
  <si>
    <t>Weitere organschaftliche Verbindungen (Tz. 7.4)</t>
  </si>
  <si>
    <t>Teilnahmeerklärung für das LEV (Tz. 1.3)</t>
  </si>
  <si>
    <t>Empfangsvollmacht (Tz. 1.4/1.5)</t>
  </si>
  <si>
    <t>Verträge bei Übernahme bzw. Umwandlung (Tz. 2.6)</t>
  </si>
  <si>
    <t>Vergabedatum:</t>
  </si>
  <si>
    <t xml:space="preserve">    erhoben.</t>
  </si>
  <si>
    <r>
      <t>Hinweis:</t>
    </r>
    <r>
      <rPr>
        <i/>
        <sz val="8"/>
        <rFont val="Arial"/>
        <family val="2"/>
      </rPr>
      <t xml:space="preserve"> Die mit diesem Fragebogen angeforderten Daten weden aufgrund der §§ 85, 88, 90, 93 und 97 der Abgabenordnung</t>
    </r>
  </si>
  <si>
    <t>7.2 Geschäftsveräußerung im Ganzen (§ 1 Abs. 1a Umsatzsteuergesetz - UStG -)</t>
  </si>
  <si>
    <t xml:space="preserve"> Ja</t>
  </si>
  <si>
    <t>siehe Eintragungen zu Tz. 2.6 Übernahme)</t>
  </si>
  <si>
    <t>Es wird die Kleinunternehmer-Regelung (§ 19 Abs. 1 UStG) in Anspruch genommen.</t>
  </si>
  <si>
    <t>In Rechnungen wird keine Umsatzsteuer gesondert ausgewiesen und es kann kein Vorsteuerabzug geltend gemacht werden.</t>
  </si>
  <si>
    <t>Es wird auf die Anwendung der Kleinunternehmer-Regelung verzichtet.</t>
  </si>
  <si>
    <t>(§ 19 Abs. 2 UStG); Umsatzsteuer-Voranmeldungen sind monatlich in elektronischer Form abzugeben.</t>
  </si>
  <si>
    <t>Ich bin Organträger folgender Organgesellschaft:</t>
  </si>
  <si>
    <r>
      <t>Hinweis:</t>
    </r>
    <r>
      <rPr>
        <i/>
        <sz val="8"/>
        <rFont val="Arial"/>
        <family val="2"/>
      </rPr>
      <t xml:space="preserve"> Weiter organschaftliche Verbindungen bitte in einer Anlage (formlos) mitteilen.</t>
    </r>
  </si>
  <si>
    <t>UStG)</t>
  </si>
  <si>
    <t>Rechtsform</t>
  </si>
  <si>
    <t>Beteiligungsverhältnis (Bruchteil)</t>
  </si>
  <si>
    <t>Ehegatte</t>
  </si>
  <si>
    <t xml:space="preserve"> Vermögensvergleich (Bilanz)</t>
  </si>
  <si>
    <t xml:space="preserve"> Gewinnermittlung nach Durchschnittssätzen (nur bei Land- und Forstwirtschaft)</t>
  </si>
  <si>
    <t xml:space="preserve"> wird nachgereicht.</t>
  </si>
  <si>
    <t>Beginn</t>
  </si>
  <si>
    <r>
      <t xml:space="preserve">Das Merkblatt zum Steuerabzug bei Bauleistungen steht Ihnen im Internet unter </t>
    </r>
    <r>
      <rPr>
        <u/>
        <sz val="8"/>
        <rFont val="Arial"/>
        <family val="2"/>
      </rPr>
      <t>www.bzst.de</t>
    </r>
    <r>
      <rPr>
        <sz val="8"/>
        <rFont val="Arial"/>
        <family val="2"/>
      </rPr>
      <t xml:space="preserve"> zum Download zur Verfügung.</t>
    </r>
  </si>
  <si>
    <t>Sie können es aber auch bei Ihrem Finanzamt erhalten.</t>
  </si>
  <si>
    <t>Insgesamt</t>
  </si>
  <si>
    <t xml:space="preserve"> (mehr als 4 000 EUR)</t>
  </si>
  <si>
    <t>Art der Tätigkeit / Beteiligung</t>
  </si>
  <si>
    <t>Dauer von</t>
  </si>
  <si>
    <t>bis</t>
  </si>
  <si>
    <t xml:space="preserve"> Einnahmenüberschussrechnung</t>
  </si>
  <si>
    <t xml:space="preserve"> (nicht mehr als 1 000 EUR)</t>
  </si>
  <si>
    <t xml:space="preserve"> Nein</t>
  </si>
  <si>
    <t>0 0 1</t>
  </si>
  <si>
    <t xml:space="preserve"> Gesonderte Aufstellung ist beigefügt.</t>
  </si>
  <si>
    <t>Registernummer</t>
  </si>
  <si>
    <r>
      <t xml:space="preserve">2.6 Gründungsform  </t>
    </r>
    <r>
      <rPr>
        <sz val="8"/>
        <rFont val="Arial"/>
        <family val="2"/>
      </rPr>
      <t>(Bitte ggf. die entsprechenden Verträge beifügen!)</t>
    </r>
  </si>
  <si>
    <t>Anschrift, Straße</t>
  </si>
  <si>
    <t>Vorheriges Unternehmen , Firma</t>
  </si>
  <si>
    <t>ggf. Umsatzsteuer-Identifikationsnummer</t>
  </si>
  <si>
    <t>0 0 2</t>
  </si>
  <si>
    <r>
      <t>2.1 Art des ausgeübten Gewerbes / der Tätigkeit</t>
    </r>
    <r>
      <rPr>
        <sz val="8"/>
        <rFont val="Arial"/>
        <family val="2"/>
      </rPr>
      <t xml:space="preserve"> (Ggf. den Schwerpunkt angeben!)</t>
    </r>
  </si>
  <si>
    <r>
      <t xml:space="preserve"> </t>
    </r>
    <r>
      <rPr>
        <b/>
        <sz val="8"/>
        <rFont val="Arial"/>
        <family val="2"/>
      </rPr>
      <t>und</t>
    </r>
    <r>
      <rPr>
        <sz val="8"/>
        <rFont val="Arial"/>
        <family val="2"/>
      </rPr>
      <t xml:space="preserve"> Erhebungsverfahren</t>
    </r>
  </si>
  <si>
    <t>Falls Sie innerhalb der letzten 12 Monate zugezogen sind:</t>
  </si>
  <si>
    <t xml:space="preserve">  Festsetzungsverfahren</t>
  </si>
  <si>
    <r>
      <t xml:space="preserve">  nur</t>
    </r>
    <r>
      <rPr>
        <sz val="8"/>
        <rFont val="Arial"/>
        <family val="2"/>
      </rPr>
      <t xml:space="preserve"> Erhebungsverfahren</t>
    </r>
  </si>
  <si>
    <t>ggf. abweichender Ort der Geschäftsleitung</t>
  </si>
  <si>
    <t>1.6 Bisherige persönliche Verhältnisse</t>
  </si>
  <si>
    <t>1.4 Steuerliche Beratung</t>
  </si>
  <si>
    <t>oder</t>
  </si>
  <si>
    <t>mit Empfangsvollmacht (Bitte fügen Sie in diesem Fall eine gesonderte Vollmacht bei!)</t>
  </si>
  <si>
    <r>
      <t>1.5 Empfangsbevollmächtigt(r)</t>
    </r>
    <r>
      <rPr>
        <sz val="8"/>
        <rFont val="Arial"/>
        <family val="2"/>
      </rPr>
      <t xml:space="preserve"> für alle Steuerarten</t>
    </r>
  </si>
  <si>
    <t>(z.B. Einkommensteuer) sollen an folgende Bankverbindung erfolgen:</t>
  </si>
  <si>
    <r>
      <t>oder</t>
    </r>
    <r>
      <rPr>
        <sz val="8"/>
        <rFont val="Arial"/>
        <family val="2"/>
      </rPr>
      <t xml:space="preserve"> IBAN, BIC angeben)</t>
    </r>
  </si>
  <si>
    <t>(z.B. Umsatz-, Lohnsteuer) sollen an folgende Bankverbindung erfolgen:</t>
  </si>
  <si>
    <r>
      <t xml:space="preserve"> Möchten Sie am </t>
    </r>
    <r>
      <rPr>
        <b/>
        <sz val="8"/>
        <rFont val="Arial"/>
        <family val="2"/>
      </rPr>
      <t>Lastschrifteinzugsverfahren,</t>
    </r>
    <r>
      <rPr>
        <sz val="8"/>
        <rFont val="Arial"/>
        <family val="2"/>
      </rPr>
      <t xml:space="preserve"> dem für beide Seiten einfachsten Zahlungsweg, teilnehmen?</t>
    </r>
  </si>
  <si>
    <t>Firma</t>
  </si>
  <si>
    <t>7.7 Soll- / Istversteuerung der Entgelte</t>
  </si>
  <si>
    <t>Es werden Umsätze ausgeführt, die ganz oder teilweise dem ermäßigten Steuersatz gem. § 12 Abs. 2 UStG unterliegen:</t>
  </si>
  <si>
    <t>Ich berechne die Umsatzsteuer nach</t>
  </si>
  <si>
    <t>7.8 Dauerfristverlängerung</t>
  </si>
  <si>
    <t>7.9 Umsatzsteuer-Identifikationsnummer</t>
  </si>
  <si>
    <t>3</t>
  </si>
  <si>
    <t>5</t>
  </si>
  <si>
    <t>An das Finanzamt</t>
  </si>
  <si>
    <t>Fragebogen zur steuerlichen Erfassung</t>
  </si>
  <si>
    <t>Steuernummer</t>
  </si>
  <si>
    <t>Aufnahme einer gewerblichen, selbständigen (freiberuflichen) oder land- und forstwirtschaftlichen Tätigkeit</t>
  </si>
  <si>
    <t>1. Allgemeine Angaben</t>
  </si>
  <si>
    <t>1.1 Steuerpflichtige(r) / Beteiligte(r)</t>
  </si>
  <si>
    <t>Ausgeübter Beruf</t>
  </si>
  <si>
    <t>Geburtsdatum</t>
  </si>
  <si>
    <t>Postleitzahl</t>
  </si>
  <si>
    <t>Wohnort</t>
  </si>
  <si>
    <t>Identifikationsnummer</t>
  </si>
  <si>
    <t>Kommunikationsverbindungen</t>
  </si>
  <si>
    <t>Telefax</t>
  </si>
  <si>
    <t>E-Mail</t>
  </si>
  <si>
    <t>Internetadresse</t>
  </si>
  <si>
    <t>Familienstand</t>
  </si>
  <si>
    <t>Verheiratet seit dem</t>
  </si>
  <si>
    <t>Geschieden seit dem</t>
  </si>
  <si>
    <t>Verwitwet seit dem</t>
  </si>
  <si>
    <t>Dauernd getrennt lebend seit dem</t>
  </si>
  <si>
    <t>1.2 Ehegatte</t>
  </si>
  <si>
    <t>Kontonummer</t>
  </si>
  <si>
    <t>Bankleitzahl</t>
  </si>
  <si>
    <t>Stammdaten</t>
  </si>
  <si>
    <t>ToolName</t>
  </si>
  <si>
    <t>Neuanlage eines Mandats</t>
  </si>
  <si>
    <t>ToolVersion</t>
  </si>
  <si>
    <t>ToolDatum</t>
  </si>
  <si>
    <t>ToolInfo</t>
  </si>
  <si>
    <t>PCDO2</t>
  </si>
  <si>
    <t>[DDE: Mandantennummer]</t>
  </si>
  <si>
    <t>Eingabekontrolle</t>
  </si>
  <si>
    <t>Steuerpflichtiger</t>
  </si>
  <si>
    <t>Header</t>
  </si>
  <si>
    <t>FirstRun</t>
  </si>
  <si>
    <t/>
  </si>
  <si>
    <t>Aktion</t>
  </si>
  <si>
    <t>Quelle / Ziel</t>
  </si>
  <si>
    <t>Wert</t>
  </si>
  <si>
    <t>KANZLEI</t>
  </si>
  <si>
    <t>KDBezeichnung1</t>
  </si>
  <si>
    <t>KDBezeichnung2</t>
  </si>
  <si>
    <t>KDStrasse</t>
  </si>
  <si>
    <t>KDPLZ</t>
  </si>
  <si>
    <t>KDOrt</t>
  </si>
  <si>
    <t>KDTel</t>
  </si>
  <si>
    <t>KDFax</t>
  </si>
  <si>
    <t>KDMobil</t>
  </si>
  <si>
    <t>KDEmail</t>
  </si>
  <si>
    <t>KDInternet</t>
  </si>
  <si>
    <t>CopyStB</t>
  </si>
  <si>
    <t>ZStBTel</t>
  </si>
  <si>
    <t>ZStBFax</t>
  </si>
  <si>
    <t>ZStBEmail</t>
  </si>
  <si>
    <t>CopyEmpf</t>
  </si>
  <si>
    <t>Art</t>
  </si>
  <si>
    <t>Person</t>
  </si>
  <si>
    <t>Betrieb</t>
  </si>
  <si>
    <t>VF</t>
  </si>
  <si>
    <t>Wert 1</t>
  </si>
  <si>
    <t>Wert 2</t>
  </si>
  <si>
    <t>Wert 3</t>
  </si>
  <si>
    <t>Wert 4</t>
  </si>
  <si>
    <t>Wert 5</t>
  </si>
  <si>
    <t>Wert 6</t>
  </si>
  <si>
    <t>Wert 7</t>
  </si>
  <si>
    <t>Wert 8</t>
  </si>
  <si>
    <t>Wert 9</t>
  </si>
  <si>
    <t>Wert 10</t>
  </si>
  <si>
    <t>Werte 1-5</t>
  </si>
  <si>
    <t>Werte 6-10</t>
  </si>
  <si>
    <t>ZMSD</t>
  </si>
  <si>
    <t>Bezeichnung des Hauptfinanzamts der Person</t>
  </si>
  <si>
    <t>NA</t>
  </si>
  <si>
    <t>FaPersName</t>
  </si>
  <si>
    <t>FA Person</t>
  </si>
  <si>
    <t>Strasse (Hauptstrasse) des Hauptfinanzamts der Person</t>
  </si>
  <si>
    <t>FaPersStrasse</t>
  </si>
  <si>
    <t>Postleitzahl Inland (Hauptstrasse) des Hauptfinanzamts der Person</t>
  </si>
  <si>
    <t>FaPersPLZStrasse</t>
  </si>
  <si>
    <t>Ort (Hauptstrasse) des Hauptfinanzamts der Person</t>
  </si>
  <si>
    <t>FaPersOrtStrasse</t>
  </si>
  <si>
    <t>Postfach (Hauptpostfach) des Hauptfinanzamts der Person</t>
  </si>
  <si>
    <t>FaPersPostfach</t>
  </si>
  <si>
    <t>Postleitzahl Inland (Hauptpostfach) des Hauptfinanzamts der Person</t>
  </si>
  <si>
    <t>FaPersPLZPostfach</t>
  </si>
  <si>
    <t>Ort (Hauptpostfach) des Hauptfinanzamts der Person</t>
  </si>
  <si>
    <t>FaPersOrtPostfach</t>
  </si>
  <si>
    <t>Steuer-Nr (Hauptfinanzamt) der Person</t>
  </si>
  <si>
    <t>FaPersSteuernummer</t>
  </si>
  <si>
    <t>Bezeichnung des Hauptfinanzamts des Betriebs</t>
  </si>
  <si>
    <t>FaUntName</t>
  </si>
  <si>
    <t>FA Betrieb</t>
  </si>
  <si>
    <t>Strasse (Korrespondenz) des Hauptfinanzamts des Betriebs</t>
  </si>
  <si>
    <t>FaUntStrasse</t>
  </si>
  <si>
    <t>Postleitzahl Inland (Korrespondenz) des Hauptfinanzamts des Betriebs</t>
  </si>
  <si>
    <t>FaUntPLZStrasse</t>
  </si>
  <si>
    <t>Ort (Korrespondenz) des Hauptfinanzamts des Betriebs</t>
  </si>
  <si>
    <t>FaUntOrtStrasse</t>
  </si>
  <si>
    <t>Postfach (Korrespondenz) des Hauptfinanzamts des Betriebs</t>
  </si>
  <si>
    <t>FaUntPostfach</t>
  </si>
  <si>
    <t>Steuer-Nr (Hauptfinanzamt) des Unternehmens</t>
  </si>
  <si>
    <t>FaUntSteuernummer</t>
  </si>
  <si>
    <t>Titel der Person</t>
  </si>
  <si>
    <t>PersTitel</t>
  </si>
  <si>
    <t>Vorname der Person</t>
  </si>
  <si>
    <t>PersVorname</t>
  </si>
  <si>
    <t>Nachname der Person</t>
  </si>
  <si>
    <t>PersName</t>
  </si>
  <si>
    <t>Geburtsname der Person</t>
  </si>
  <si>
    <t>PersGeburtsname</t>
  </si>
  <si>
    <t>Geburtsdatum der Person</t>
  </si>
  <si>
    <t>PersGeburtsdatum</t>
  </si>
  <si>
    <t>Religion der Person</t>
  </si>
  <si>
    <t>PersReligion</t>
  </si>
  <si>
    <t>Beruf der Person</t>
  </si>
  <si>
    <t>PersBeruf</t>
  </si>
  <si>
    <t>Strasse (Hauptstrasse) der Person</t>
  </si>
  <si>
    <t>PersStrasse</t>
  </si>
  <si>
    <t>Postleitzahl Inland (Hauptstrasse) der Person</t>
  </si>
  <si>
    <t>PersPLZStrasse</t>
  </si>
  <si>
    <t>Ort (Hauptstrasse) der Person</t>
  </si>
  <si>
    <t>PersOrtStrasse</t>
  </si>
  <si>
    <t>Postfach (Hauptpostfach) der Person</t>
  </si>
  <si>
    <t>PersPostfach</t>
  </si>
  <si>
    <t>Postleitzahl Inland (Hauptpostfach) der Person</t>
  </si>
  <si>
    <t>PersPLZPostfach</t>
  </si>
  <si>
    <t>Ort (Hauptpostfach) der Person</t>
  </si>
  <si>
    <t>PersOrtPostfach</t>
  </si>
  <si>
    <t>Kommunikations-Nr (Haupttelefon) der Person</t>
  </si>
  <si>
    <t>PersTelefon</t>
  </si>
  <si>
    <t>Kommunikations-Nr (Haupttelefax) der Person</t>
  </si>
  <si>
    <t>PersFax</t>
  </si>
  <si>
    <t>Kommunikations-Nr (Haupt-E-Mail) der Person</t>
  </si>
  <si>
    <t>PersEmail</t>
  </si>
  <si>
    <t>Telefon</t>
  </si>
  <si>
    <t>Internet E-Mail oder T-Online</t>
  </si>
  <si>
    <t>Internet URL</t>
  </si>
  <si>
    <t>Mobiltelefon</t>
  </si>
  <si>
    <t>Kommunikationsmedium Person</t>
  </si>
  <si>
    <t>PersKomm</t>
  </si>
  <si>
    <t>Kommunikations-Nr der Person</t>
  </si>
  <si>
    <t>PersKommNummer</t>
  </si>
  <si>
    <t>Familienstand der Person</t>
  </si>
  <si>
    <t>PersFamilienstand</t>
  </si>
  <si>
    <t>Familienstand seit /Person</t>
  </si>
  <si>
    <t>PersFamilieDatum</t>
  </si>
  <si>
    <t>Titel des Ehegatten</t>
  </si>
  <si>
    <t>EgTitel</t>
  </si>
  <si>
    <t>Vorname des Ehegatten</t>
  </si>
  <si>
    <t>EgVorname</t>
  </si>
  <si>
    <t>Nachname des Ehegatten</t>
  </si>
  <si>
    <t>EgNachname</t>
  </si>
  <si>
    <t>Geburtsname des Ehegatten</t>
  </si>
  <si>
    <t>EgGeburtsname</t>
  </si>
  <si>
    <t>Geburtsdatum des Ehegatten</t>
  </si>
  <si>
    <t>EgGeburtsdatum</t>
  </si>
  <si>
    <t>Religion des Ehegatten</t>
  </si>
  <si>
    <t>EgReligion</t>
  </si>
  <si>
    <t>Beruf des Ehegatten</t>
  </si>
  <si>
    <t>EgBeruf</t>
  </si>
  <si>
    <t>Strasse (Hauptstrasse) des Ehegatten</t>
  </si>
  <si>
    <t>EgStrasse</t>
  </si>
  <si>
    <t>Postleitzahl Inland (Hauptstrasse) des Ehegatten</t>
  </si>
  <si>
    <t>EgPLZ</t>
  </si>
  <si>
    <t>Ort (Hauptstrasse) des Ehegatten</t>
  </si>
  <si>
    <t>EgOrt</t>
  </si>
  <si>
    <t>Vorname des Kindes</t>
  </si>
  <si>
    <t>KindVorname</t>
  </si>
  <si>
    <t>Abw Familienname des Kindes</t>
  </si>
  <si>
    <t>KindAbwName</t>
  </si>
  <si>
    <t>Bank 1</t>
  </si>
  <si>
    <t>Bank 2</t>
  </si>
  <si>
    <t>Bank 3</t>
  </si>
  <si>
    <t>Bank 4</t>
  </si>
  <si>
    <t>Bank 5</t>
  </si>
  <si>
    <t>Bank 6</t>
  </si>
  <si>
    <t>Bank 7</t>
  </si>
  <si>
    <t>Bank 8</t>
  </si>
  <si>
    <t>Bank 9</t>
  </si>
  <si>
    <t>Bank 10</t>
  </si>
  <si>
    <t>Geburtsdatum des Kindes</t>
  </si>
  <si>
    <t>KindGeburtsdatum</t>
  </si>
  <si>
    <t>Bezeichnung der Bank der Person</t>
  </si>
  <si>
    <t>PersBankName</t>
  </si>
  <si>
    <t>Konto-Nr der Person</t>
  </si>
  <si>
    <t>PersBankKtoNr</t>
  </si>
  <si>
    <t>Bankleitzahl der Bank der Person</t>
  </si>
  <si>
    <t>PersBankBLZ</t>
  </si>
  <si>
    <t>Abw Kontoinhaber Person</t>
  </si>
  <si>
    <t>PersBankAbweicher</t>
  </si>
  <si>
    <t>Bezeichnung der Bank des Betriebs</t>
  </si>
  <si>
    <t>UntBankName</t>
  </si>
  <si>
    <t>Konto-Nr des Unternehmens</t>
  </si>
  <si>
    <t>UntBankKtoNr</t>
  </si>
  <si>
    <t>Bankleitzahl der Bank des Betriebs</t>
  </si>
  <si>
    <t>UntBankBLZ</t>
  </si>
  <si>
    <t>Abw Kontoinhaber Betrieb</t>
  </si>
  <si>
    <t>UntBankAbweicher</t>
  </si>
  <si>
    <t>BankAlleBezeichnung</t>
  </si>
  <si>
    <t>BankAlleKtoNr</t>
  </si>
  <si>
    <t>BankAlleBLZ</t>
  </si>
  <si>
    <t>BankAlleAbweicher</t>
  </si>
  <si>
    <t>BankPersBezeichnung</t>
  </si>
  <si>
    <t>BankPersKtoNr</t>
  </si>
  <si>
    <t>BankPersBLZ</t>
  </si>
  <si>
    <t>BankPersAbweicher</t>
  </si>
  <si>
    <t>BankUntBezeichnung</t>
  </si>
  <si>
    <t>BankUntKtoNr</t>
  </si>
  <si>
    <t>BankUntBLZ</t>
  </si>
  <si>
    <t>BankUntAbweicher</t>
  </si>
  <si>
    <t>Empfangsbevollmächtigter ist StB Person</t>
  </si>
  <si>
    <t>EmpfStbPers</t>
  </si>
  <si>
    <t>Empf Person</t>
  </si>
  <si>
    <t>Titel des Empfangsbevollm Person</t>
  </si>
  <si>
    <t>EmpfPersTitel</t>
  </si>
  <si>
    <t>Vorname des Empfangsbevollm Person</t>
  </si>
  <si>
    <t>EmpfPersVorname</t>
  </si>
  <si>
    <t>Nachname des Empfangsbevollm Person</t>
  </si>
  <si>
    <t>EmpfPersNachname</t>
  </si>
  <si>
    <t>Strasse (Hauptstrasse) des Empfangsbevollm Person</t>
  </si>
  <si>
    <t>EmpfPersStrasse</t>
  </si>
  <si>
    <t>Postleitzahl Inland (Hauptstrasse) des Empfangsbevollm Person</t>
  </si>
  <si>
    <t>Ort (Hauptstrasse) des Empfangsbevollm Person</t>
  </si>
  <si>
    <t>Empfangsbevollmächtigter ist StB Betrieb</t>
  </si>
  <si>
    <t>EmpfStbUnt</t>
  </si>
  <si>
    <t>Empf Betrieb</t>
  </si>
  <si>
    <t>Titel des Empfangsbevollm Betrieb</t>
  </si>
  <si>
    <t>EmpfUntTitel</t>
  </si>
  <si>
    <t>Vorname des Empfangsbevollm Betrieb</t>
  </si>
  <si>
    <t>EmpfUntVorname</t>
  </si>
  <si>
    <t>Nachname des Empfangsbevollm Betrieb</t>
  </si>
  <si>
    <t>EmpfUntNachname</t>
  </si>
  <si>
    <t>Strasse (Hauptstrasse) des Empfangsbevollm Betrieb</t>
  </si>
  <si>
    <t>EmpfUntStrasse</t>
  </si>
  <si>
    <t>Postleitzahl Inland (Hauptstrasse) des Empfangsbevollm Betrieb</t>
  </si>
  <si>
    <t>Ort (Hauptstrasse) des Empfangsbevollm Betrieb</t>
  </si>
  <si>
    <t>Unternehmensgegenstand</t>
  </si>
  <si>
    <t>UntGegenstand</t>
  </si>
  <si>
    <t>Unternehmensbezeichnung</t>
  </si>
  <si>
    <t>UntBezeichnung</t>
  </si>
  <si>
    <t>Strasse (Hauptstrasse) des Betriebs des Mandanten</t>
  </si>
  <si>
    <t>UntStrasse</t>
  </si>
  <si>
    <t>Postleitzahl Inland (Hauptstrasse) des Betriebs des Mandanten</t>
  </si>
  <si>
    <t>UntPLZStrasse</t>
  </si>
  <si>
    <t>Ort (Hauptstrasse) des Betriebs des Mandanten</t>
  </si>
  <si>
    <t>UntOrtStrasse</t>
  </si>
  <si>
    <t>Postfach (Hauptpostfach) des Betriebs des Mandanten</t>
  </si>
  <si>
    <t>UntPostfach</t>
  </si>
  <si>
    <t>Postleitzahl Inland (Hauptpostfach) des Betriebs des Mandanten</t>
  </si>
  <si>
    <t>UntPLZPostfach</t>
  </si>
  <si>
    <t>Ort (Hauptpostfach) des Betriebs des Mandanten</t>
  </si>
  <si>
    <t>UntOrtPostfach</t>
  </si>
  <si>
    <t>Kommunikations-Nr (Haupttelefon) des Betriebs</t>
  </si>
  <si>
    <t>UntTelefon</t>
  </si>
  <si>
    <t>Kommunikations-Nr (Haupttelefax) des Betriebs</t>
  </si>
  <si>
    <t>UntFax</t>
  </si>
  <si>
    <t>Kommunikations-Nr (Haupt-E-Mail) des Betriebs</t>
  </si>
  <si>
    <t>UntEmail</t>
  </si>
  <si>
    <t>Kommunikationsmedium Betrieb</t>
  </si>
  <si>
    <t>UntKomm</t>
  </si>
  <si>
    <t>Kommunikations-Nr des Betriebs</t>
  </si>
  <si>
    <t>UntKommNummer</t>
  </si>
  <si>
    <t>Bezeichnung der Betriebsstätte</t>
  </si>
  <si>
    <t>BsBezeichnung</t>
  </si>
  <si>
    <t>Strasse (Hauptstrasse) der Betriebsstätte des Mandanten</t>
  </si>
  <si>
    <t>BsStrasse</t>
  </si>
  <si>
    <t>Postleitzahl Inland (Hauptstrasse) der Betriebsstätte des Mandanten</t>
  </si>
  <si>
    <t>BsPLZ</t>
  </si>
  <si>
    <t>Ort (Hauptstrasse) der Betriebsstätte des Mandanten</t>
  </si>
  <si>
    <t>BsOrt</t>
  </si>
  <si>
    <t>Kommunikations-Nr (Haupttelefon) der Betriebsstätte</t>
  </si>
  <si>
    <t>BsTelefon</t>
  </si>
  <si>
    <t>Registereintrag</t>
  </si>
  <si>
    <t>UntRegister</t>
  </si>
  <si>
    <t>Strasse (Geschäftsleitung) des Betriebs</t>
  </si>
  <si>
    <t>Postleitzahl Inland (Geschäftsleitung) des Betriebs</t>
  </si>
  <si>
    <t>Ort (Geschäftsleitung) des Betriebs</t>
  </si>
  <si>
    <t>Gewinnermittlungsart</t>
  </si>
  <si>
    <t>UntGewermittlung</t>
  </si>
  <si>
    <t>Abweichendes Wirtschaftsjahr</t>
  </si>
  <si>
    <t>UntAbwWj</t>
  </si>
  <si>
    <t>USt-IdNr</t>
  </si>
  <si>
    <t>USt_IdNr</t>
  </si>
  <si>
    <t>Lohnsteueranmeldung</t>
  </si>
  <si>
    <t>UntLStA</t>
  </si>
  <si>
    <t>Art der Umsatzbesteuerung</t>
  </si>
  <si>
    <t>UntUmsatzsbest</t>
  </si>
  <si>
    <t>COPY</t>
  </si>
  <si>
    <t>ZFaBezeichnung</t>
  </si>
  <si>
    <t>ZFaSteuernummer</t>
  </si>
  <si>
    <t>ZPersName</t>
  </si>
  <si>
    <t>ZPersGeburt</t>
  </si>
  <si>
    <t>ZPersReligion</t>
  </si>
  <si>
    <t>ZPersBeruf</t>
  </si>
  <si>
    <t>ZPersStrasse</t>
  </si>
  <si>
    <t>ZPersPLZStrasse</t>
  </si>
  <si>
    <t>ZPersOrtStrasse</t>
  </si>
  <si>
    <t>ZPersPLZPostfach</t>
  </si>
  <si>
    <t>ZPersOrtPostfach</t>
  </si>
  <si>
    <t>ZPersTelefon</t>
  </si>
  <si>
    <t>ZPersFax</t>
  </si>
  <si>
    <t>ZPersEmail</t>
  </si>
  <si>
    <t>ZPersVerheiratet</t>
  </si>
  <si>
    <t>ZPersVerwitwet</t>
  </si>
  <si>
    <t>ZPersGeschieden</t>
  </si>
  <si>
    <t>ZPersGetrennt</t>
  </si>
  <si>
    <t>ZEgName</t>
  </si>
  <si>
    <t>ZEgGeburt</t>
  </si>
  <si>
    <t>ZEgReligion</t>
  </si>
  <si>
    <t>ZEgBeruf</t>
  </si>
  <si>
    <t>ZAlleKtoNr</t>
  </si>
  <si>
    <t>ZAlleBLZ</t>
  </si>
  <si>
    <t>ZAlleName</t>
  </si>
  <si>
    <t>ZPersonKtoNr</t>
  </si>
  <si>
    <t>ZPersonBLZ</t>
  </si>
  <si>
    <t>ZPersonName</t>
  </si>
  <si>
    <t>ZBetriebKtoNr</t>
  </si>
  <si>
    <t>ZBetriebBLZ</t>
  </si>
  <si>
    <t>ZBetriebName</t>
  </si>
  <si>
    <t>ein_x_2</t>
  </si>
  <si>
    <t>ein_x_3</t>
  </si>
  <si>
    <t>ZUntBezeichnung</t>
  </si>
  <si>
    <t>ZUntStrasse</t>
  </si>
  <si>
    <t>ZUntPLZStrasse</t>
  </si>
  <si>
    <t>ZUntOrtStrasse</t>
  </si>
  <si>
    <t>ZUntPLZPostfach</t>
  </si>
  <si>
    <t>ZUntTelefon</t>
  </si>
  <si>
    <t>ZUntFax</t>
  </si>
  <si>
    <t>ZUntEmail</t>
  </si>
  <si>
    <t>ZBsTelefon1</t>
  </si>
  <si>
    <t>ZBsTelefon2</t>
  </si>
  <si>
    <t>ein_rx_5_1</t>
  </si>
  <si>
    <t>ein_rx_5_2</t>
  </si>
  <si>
    <t>ein_rx_7_1</t>
  </si>
  <si>
    <t>ein_rx_7_2</t>
  </si>
  <si>
    <t>ein_rx_10_1</t>
  </si>
  <si>
    <t>ein_rx_10_2</t>
  </si>
  <si>
    <t>ein_rx_10_3</t>
  </si>
  <si>
    <t>ein_rx_11_1</t>
  </si>
  <si>
    <t>ein_rx_11_2</t>
  </si>
  <si>
    <t>ZWjBeginn</t>
  </si>
  <si>
    <t>ein_rx_12_1</t>
  </si>
  <si>
    <t>ein_rx_12_2</t>
  </si>
  <si>
    <t>ZUSt_IdNr</t>
  </si>
  <si>
    <t>ein_rx_13_1</t>
  </si>
  <si>
    <t>ein_rx_13_2</t>
  </si>
  <si>
    <t>ein_rx_13_3</t>
  </si>
  <si>
    <t>ZBsStrasse</t>
  </si>
  <si>
    <t>ein_rx_15_1</t>
  </si>
  <si>
    <t>ein_rx_15_2</t>
  </si>
  <si>
    <t>ZOrtDatum</t>
  </si>
  <si>
    <t>ZFaName</t>
  </si>
  <si>
    <t>ZFaPostfachStrasse</t>
  </si>
  <si>
    <t>ZFaPLZOrt</t>
  </si>
  <si>
    <t>ZPersInternet</t>
  </si>
  <si>
    <t>ZEgStrasse</t>
  </si>
  <si>
    <t>ZEgPLZ</t>
  </si>
  <si>
    <t>ZEgOrt</t>
  </si>
  <si>
    <t>Beteiligung an einer Personengesellschaft / -gemeinschaft</t>
  </si>
  <si>
    <t xml:space="preserve">Religion </t>
  </si>
  <si>
    <t>Ja, die ausgefüllte Teilnahmeerklärung ist beigefügt.</t>
  </si>
  <si>
    <t>Nein</t>
  </si>
  <si>
    <t>Ja</t>
  </si>
  <si>
    <t>Zugezogen am</t>
  </si>
  <si>
    <t>Finanzamt</t>
  </si>
  <si>
    <t>2.2 Anschrift des Unternehmens</t>
  </si>
  <si>
    <t>Bezeichnung</t>
  </si>
  <si>
    <t>Ort</t>
  </si>
  <si>
    <t>ZStBName</t>
  </si>
  <si>
    <t>ZStBStrasse</t>
  </si>
  <si>
    <t>ZEmpfName</t>
  </si>
  <si>
    <t>ZEmpfTelefon</t>
  </si>
  <si>
    <t>ZEmpfTelefax</t>
  </si>
  <si>
    <t>ZEmpfEMail</t>
  </si>
  <si>
    <t>Kommunikations-Nr (Haupttelefon) des Empfangsbevollm Person</t>
  </si>
  <si>
    <t>Kommunikations-Nr (Haupttelefax) des Empfangsbevollm Person</t>
  </si>
  <si>
    <t>Kommunikations-Nr (Haupt-E-Mail) des Empfangsbevollm Person</t>
  </si>
  <si>
    <t>Kommunikations-Nr (Haupttelefon) des Empfangsbevollm Betrieb</t>
  </si>
  <si>
    <t>Kommunikations-Nr (Haupttelefax) des Empfangsbevollm Betrieb</t>
  </si>
  <si>
    <t>Kommunikations-Nr (Haupt-E-Mail) des Empfangsbevollm Betrieb</t>
  </si>
  <si>
    <t>EmpfPersTel</t>
  </si>
  <si>
    <t>EmpfPersFax</t>
  </si>
  <si>
    <t>EmpfPersEmail</t>
  </si>
  <si>
    <t>EmpfUntTel</t>
  </si>
  <si>
    <t>EmpfUntFax</t>
  </si>
  <si>
    <t>EmpfUntEmail</t>
  </si>
  <si>
    <t>ZUntGegenstand</t>
  </si>
  <si>
    <t xml:space="preserve">               Ausdruck nur über
               diese Schaltfläche!</t>
  </si>
  <si>
    <t>2.3 Betriebstätten</t>
  </si>
  <si>
    <t>Werden in mehreren Gemeinden Betriebstätten unterhalten?</t>
  </si>
  <si>
    <t>Bei mehr als zwei Betriebstätten:</t>
  </si>
  <si>
    <t>2.4 Kammerzugehörigkeit (Handwerks- / Industrie- und Handelskammer)</t>
  </si>
  <si>
    <t>2.5 Handelsregistereintragung</t>
  </si>
  <si>
    <t>Ja, seit</t>
  </si>
  <si>
    <t>Eine Eintragung ist beabsichtigt.</t>
  </si>
  <si>
    <t>Antrag beim Handelsregister gestellt</t>
  </si>
  <si>
    <t>am</t>
  </si>
  <si>
    <t>Neugründung zum</t>
  </si>
  <si>
    <t>Vererbung, Schenkung) zum</t>
  </si>
  <si>
    <t>Verlegung zum</t>
  </si>
  <si>
    <t>ZUntInternet</t>
  </si>
  <si>
    <t>ZBsStrasse1</t>
  </si>
  <si>
    <t>ZBsStrasse2</t>
  </si>
  <si>
    <t>ZRegisterEintragDatum</t>
  </si>
  <si>
    <t>UntRegisterDatum</t>
  </si>
  <si>
    <t>Register-Nr eingetragen am</t>
  </si>
  <si>
    <t>im Jahr der Betriebseröffnung</t>
  </si>
  <si>
    <t>im Folgejahr</t>
  </si>
  <si>
    <t>EUR</t>
  </si>
  <si>
    <t>Gewerbebetrieb</t>
  </si>
  <si>
    <t>Selbständiger Arbeit</t>
  </si>
  <si>
    <t>Nichtselbständiger Arbeit</t>
  </si>
  <si>
    <t>Kapitalvermögen</t>
  </si>
  <si>
    <t>Verpachtung</t>
  </si>
  <si>
    <t>(z. B. Renten)</t>
  </si>
  <si>
    <t>3.2 Voraussichtliche</t>
  </si>
  <si>
    <t>Sonderausgaben</t>
  </si>
  <si>
    <t>Steuerabzugsbeträge</t>
  </si>
  <si>
    <t>liegt bei.</t>
  </si>
  <si>
    <t>Eröffnungsbilanz</t>
  </si>
  <si>
    <t>Liegt ein vom Kalenderjahr abweichendes Wirtschaftsjahr vor?</t>
  </si>
  <si>
    <t xml:space="preserve"> ("Bauabzugsteuer")</t>
  </si>
  <si>
    <t>Ich beantrage die Erteilung einer Bescheinigung zur Freistellung vom Steuerabzug bei Bauleistungen gemäß § 48b EStG.</t>
  </si>
  <si>
    <t>Aushilfskräfte)</t>
  </si>
  <si>
    <t>Beginn der Lohnzahlungen</t>
  </si>
  <si>
    <t>im Kalenderjahr)</t>
  </si>
  <si>
    <t>Die für die Lohnberechnung maßgebenden Lohnbestandteile werden zusammengefasst im Betrieb / Betriebsteil:</t>
  </si>
  <si>
    <t>Name</t>
  </si>
  <si>
    <t>7.1 Gesamtumsatz</t>
  </si>
  <si>
    <t>ZBsName</t>
  </si>
  <si>
    <t>ZBsPLZ</t>
  </si>
  <si>
    <t>ZBsOrt</t>
  </si>
  <si>
    <t>Beschäftigte</t>
  </si>
  <si>
    <t>angehörige</t>
  </si>
  <si>
    <t>(geschätzt)</t>
  </si>
  <si>
    <t>Es wurde ein Unternehmen oder ein in der Gliederung eines Unternehmens gesondert geführter Betrieb erworben:</t>
  </si>
  <si>
    <t>7.3 Kleinunternehmer-Regelung</t>
  </si>
  <si>
    <t>7.4 Organschaft (§ 2 Abs. 2 Nr. 2 UStG)</t>
  </si>
  <si>
    <t>7.5 Steuerbefreiung</t>
  </si>
  <si>
    <t>Es werden ganz oder teilweise steuerfreie Umsätze gem. § 4 UStG ausgeführt:</t>
  </si>
  <si>
    <t>Art des Umsatzes / der Tätigkeit</t>
  </si>
  <si>
    <t>USt-IdNr.</t>
  </si>
  <si>
    <t>Bezeichnung der Gesellschaft / Gemeinschaft</t>
  </si>
  <si>
    <t>(Fügen Sie bitte eine Kopie des Gesellschaftsvertrags bei!)</t>
  </si>
  <si>
    <t>Ort, Datum</t>
  </si>
  <si>
    <t>Eröffnungsbilanz (Tz. 4)</t>
  </si>
  <si>
    <t>Unterschrift des / der Steuerpflichtigen und ggf. des Ehegatten</t>
  </si>
  <si>
    <t>bzw. des / der Vertreter(s) oder Bevollmächtigten</t>
  </si>
  <si>
    <t>Aufstellung über Betriebstätten (Tz. 2.3)</t>
  </si>
  <si>
    <t>Handelsregisterauszug (Tz. 2.5)</t>
  </si>
  <si>
    <t>Gesellschaftsvertrag (Tz. 8)</t>
  </si>
  <si>
    <t>Bitte Handelsregisterauszug beifügen!</t>
  </si>
  <si>
    <t>Konto-Nr (Hauptbank) des Unternehmens</t>
  </si>
  <si>
    <t>Konto-Nr (Hauptbank) der Person</t>
  </si>
  <si>
    <t>0</t>
  </si>
  <si>
    <t>Bankleitzahl der Hauptbank des Betriebs</t>
  </si>
  <si>
    <t>Bankleitzahl der Hauptbank der Person</t>
  </si>
  <si>
    <t>PersBankHauptKtoNr</t>
  </si>
  <si>
    <t>UntBankHauptKtoNr</t>
  </si>
  <si>
    <t>UntBankHauptBLZ</t>
  </si>
  <si>
    <t>PersBankHauptBLZ</t>
  </si>
  <si>
    <t>ZM_Steuerpflichtiger.ZM_Personendaten.IDENTNUMMER</t>
  </si>
  <si>
    <t>ZM_Ehegatte.ZM_Personendaten.IDENTNUMMER</t>
  </si>
  <si>
    <t>PersIdentNr</t>
  </si>
  <si>
    <t>EgIdentNr</t>
  </si>
  <si>
    <t>2.8 Bisherige betriebliche Verhältnisse</t>
  </si>
  <si>
    <t>(mehr als 1 000 EUR)</t>
  </si>
  <si>
    <t>- Mai 2011 -</t>
  </si>
  <si>
    <t>Vorname</t>
  </si>
  <si>
    <t>Ggf. Geburtsname</t>
  </si>
  <si>
    <t>Straße</t>
  </si>
  <si>
    <t>Ort (Postfach)</t>
  </si>
  <si>
    <t>Postfach</t>
  </si>
  <si>
    <t>Haus-Nr.</t>
  </si>
  <si>
    <t>Haus-Nr.-Zusatz</t>
  </si>
  <si>
    <t>Vorwahl international</t>
  </si>
  <si>
    <t>Vorwahl national</t>
  </si>
  <si>
    <t>Rufnummer</t>
  </si>
  <si>
    <r>
      <t>1.3 Bankverbindung(en)</t>
    </r>
    <r>
      <rPr>
        <sz val="8"/>
        <rFont val="Arial"/>
        <family val="2"/>
      </rPr>
      <t xml:space="preserve">  für Steuererstattungen / </t>
    </r>
    <r>
      <rPr>
        <b/>
        <sz val="8"/>
        <rFont val="Arial"/>
        <family val="2"/>
      </rPr>
      <t>Lastschrifteinzugsverfahren</t>
    </r>
    <r>
      <rPr>
        <sz val="8"/>
        <rFont val="Arial"/>
        <family val="2"/>
      </rPr>
      <t xml:space="preserve"> (LEV)</t>
    </r>
  </si>
  <si>
    <r>
      <t>Alle Steuererstattungen</t>
    </r>
    <r>
      <rPr>
        <sz val="8"/>
        <rFont val="Arial"/>
        <family val="2"/>
      </rPr>
      <t xml:space="preserve"> sollen an folgende Bankverbindung erfolgen (bitte </t>
    </r>
    <r>
      <rPr>
        <b/>
        <sz val="8"/>
        <rFont val="Arial"/>
        <family val="2"/>
      </rPr>
      <t>entweder</t>
    </r>
    <r>
      <rPr>
        <sz val="8"/>
        <rFont val="Arial"/>
        <family val="2"/>
      </rPr>
      <t xml:space="preserve"> Kto.Nr., BLZ </t>
    </r>
    <r>
      <rPr>
        <b/>
        <sz val="8"/>
        <rFont val="Arial"/>
        <family val="2"/>
      </rPr>
      <t>oder</t>
    </r>
    <r>
      <rPr>
        <sz val="8"/>
        <rFont val="Arial"/>
        <family val="2"/>
      </rPr>
      <t xml:space="preserve"> IBAN, BIC angeben):</t>
    </r>
  </si>
  <si>
    <t>IBAN</t>
  </si>
  <si>
    <t>BIC</t>
  </si>
  <si>
    <t>Geldinstitut (Name, Ort)</t>
  </si>
  <si>
    <t>Kontoinhaber(in) (Steuerpflichtiger)</t>
  </si>
  <si>
    <t>Ggf. abweichende(r) Kontoinhaber(in)</t>
  </si>
  <si>
    <r>
      <t xml:space="preserve">Religionsschlüssel: </t>
    </r>
    <r>
      <rPr>
        <sz val="6"/>
        <rFont val="Arial"/>
        <family val="2"/>
      </rPr>
      <t xml:space="preserve">
Evangelisch = EV   
Römisch-Katholisch = RK   
nicht kirchensteuerpflichtig = VD   </t>
    </r>
  </si>
  <si>
    <t xml:space="preserve">Evangelisch = EV   
Römisch-Katholisch = RK   
nicht kirchensteuerpflichtig = VD   </t>
  </si>
  <si>
    <t>Falls von den Zeilen 8 und 9 abweichend:</t>
  </si>
  <si>
    <t xml:space="preserve">Waren Sie (oder ggf. Ihr Ehegatte) in den letzten drei Jahren für Zwecke der Einkommensteuer steuerlich erfasst? </t>
  </si>
  <si>
    <t>Zuständigkeit der / des Empfangsbevollmächtigten</t>
  </si>
  <si>
    <t>/</t>
  </si>
  <si>
    <t>ZPersVorname</t>
  </si>
  <si>
    <t>ZPersGeburtsname</t>
  </si>
  <si>
    <t>ZPersPostfach</t>
  </si>
  <si>
    <t>ZEgVorname</t>
  </si>
  <si>
    <t>ZEgGeburtsname</t>
  </si>
  <si>
    <t>ZPersIdentNr</t>
  </si>
  <si>
    <t>ZEgIdentNr</t>
  </si>
  <si>
    <t>UntBankIBAN</t>
  </si>
  <si>
    <t>UntBankBIC</t>
  </si>
  <si>
    <t>PersBankIBAN</t>
  </si>
  <si>
    <t>PersBankBIC</t>
  </si>
  <si>
    <t>BankAlleIBAN</t>
  </si>
  <si>
    <t>BankAlleBic</t>
  </si>
  <si>
    <t>BankPersIBAN</t>
  </si>
  <si>
    <t>BankPersBIC</t>
  </si>
  <si>
    <t>BankUntIBAN</t>
  </si>
  <si>
    <t>BankUntBIC</t>
  </si>
  <si>
    <t>ZAlleIBAN</t>
  </si>
  <si>
    <t>ZAlleBIC</t>
  </si>
  <si>
    <t>ZPersonIBAN</t>
  </si>
  <si>
    <t>ZPersonBIC</t>
  </si>
  <si>
    <t>ZBetriebIBAN</t>
  </si>
  <si>
    <t>ZBetriebBIC</t>
  </si>
  <si>
    <t>BIC, IBAN anzeigen</t>
  </si>
  <si>
    <t>ZAlleAbweicher</t>
  </si>
  <si>
    <t>ZPersonAbweicher</t>
  </si>
  <si>
    <t>ZBetriebAbweicher</t>
  </si>
  <si>
    <t>ZStBPLZ</t>
  </si>
  <si>
    <t>ZStBOrt</t>
  </si>
  <si>
    <t>ZEmpfStrasse</t>
  </si>
  <si>
    <t>ZUntOrtPostfach</t>
  </si>
  <si>
    <t>ZUntPostfach</t>
  </si>
  <si>
    <t>ZBsBezeichnung1</t>
  </si>
  <si>
    <t>ZBsbezeichnung2</t>
  </si>
  <si>
    <t>ZBsPLZ1</t>
  </si>
  <si>
    <t>ZBsOrt1</t>
  </si>
  <si>
    <t>ZBsPLZ2</t>
  </si>
  <si>
    <t>ZBsOrt2</t>
  </si>
  <si>
    <t>Postfach (Hauptpostfach) des Empfangsbevollm Betrieb</t>
  </si>
  <si>
    <t>Postleitzahl Inland (Hauptpostfach) des Empfangsbevollm Betrieb</t>
  </si>
  <si>
    <t>Ort (Hauptpostfach) des Empfangsbevollm Betrieb</t>
  </si>
  <si>
    <t>Postleitzahl Inland (Hauptpostfach) des Empfangsbevollm Person</t>
  </si>
  <si>
    <t>Ort (Hauptpostfach) des Empfangsbevollm Person</t>
  </si>
  <si>
    <t>Postfach (Hauptpostfach) des Empfangsbevollm Person</t>
  </si>
  <si>
    <t>ZEmpfPLZStrasse</t>
  </si>
  <si>
    <t>ZEmpfOrtStrasse</t>
  </si>
  <si>
    <t>ZEmpfPLZPostfach</t>
  </si>
  <si>
    <t>ZEmpfOrtPostfach</t>
  </si>
  <si>
    <t>ZEmpfPostfach</t>
  </si>
  <si>
    <t>EmpfPersPLZStrasse</t>
  </si>
  <si>
    <t>EmpfPersOrtStrasse</t>
  </si>
  <si>
    <t>EmpfPersPostfach</t>
  </si>
  <si>
    <t>EmpfPersPLZPostfach</t>
  </si>
  <si>
    <t>EmpfPersOrtPostfach</t>
  </si>
  <si>
    <t>EmpfUntPLZStrasse</t>
  </si>
  <si>
    <t>EmpfUntOrtStrasse</t>
  </si>
  <si>
    <t>EmpfUntPLZPostfach</t>
  </si>
  <si>
    <t>EmpfUntOrtPostfach</t>
  </si>
  <si>
    <t>EmpfUntPostfach</t>
  </si>
  <si>
    <t>Unternehmensbez des Empfangsbevollm Betrieb</t>
  </si>
  <si>
    <t>EmpfUntBezeichnung</t>
  </si>
  <si>
    <t>ZEmpfBezeichnung</t>
  </si>
  <si>
    <t>ZEmpfVorname</t>
  </si>
  <si>
    <t>UntGlStrasse</t>
  </si>
  <si>
    <t>UntGlPlz</t>
  </si>
  <si>
    <t>UntGlOrt</t>
  </si>
  <si>
    <t>ZUntGlStrasse</t>
  </si>
  <si>
    <t>ZUntGlPLZ</t>
  </si>
  <si>
    <r>
      <t xml:space="preserve"> vereinbarten Entgelten </t>
    </r>
    <r>
      <rPr>
        <b/>
        <sz val="8"/>
        <rFont val="Arial"/>
        <family val="2"/>
      </rPr>
      <t>(Sollversteuerung)</t>
    </r>
    <r>
      <rPr>
        <sz val="8"/>
        <rFont val="Arial"/>
        <family val="2"/>
      </rPr>
      <t>.</t>
    </r>
  </si>
  <si>
    <t xml:space="preserve">  </t>
  </si>
  <si>
    <t>ein_x_12</t>
  </si>
  <si>
    <t>2011FsEEU011NET</t>
  </si>
  <si>
    <t>2011FsEEU012NET</t>
  </si>
  <si>
    <t>2011FsEEU013NET</t>
  </si>
  <si>
    <t>2011FsEEU014NET</t>
  </si>
  <si>
    <t>2011FsEEU015NET</t>
  </si>
  <si>
    <t>2011FsEEU016NET</t>
  </si>
  <si>
    <t>2011FsEEU017NET</t>
  </si>
  <si>
    <t>2011FsEEU018NET</t>
  </si>
  <si>
    <t xml:space="preserve">  2011FsEEU011NET</t>
  </si>
  <si>
    <t>gung / Verschmelzung</t>
  </si>
  <si>
    <t>(§ 4 Nr.</t>
  </si>
  <si>
    <r>
      <t xml:space="preserve">Ich </t>
    </r>
    <r>
      <rPr>
        <b/>
        <sz val="8"/>
        <rFont val="Arial"/>
        <family val="2"/>
      </rPr>
      <t>habe bereits</t>
    </r>
    <r>
      <rPr>
        <sz val="8"/>
        <rFont val="Arial"/>
        <family val="2"/>
      </rPr>
      <t xml:space="preserve"> für eine frühere Tätigkeit folgende USt-IdNr. erhalten:</t>
    </r>
  </si>
  <si>
    <t xml:space="preserve">    Ausdruck nur über
    diese Schaltfläche!</t>
  </si>
  <si>
    <t xml:space="preserve">         </t>
  </si>
  <si>
    <t>ZUntGlOrt</t>
  </si>
  <si>
    <t xml:space="preserve">      </t>
  </si>
  <si>
    <r>
      <t>Hinweis:</t>
    </r>
    <r>
      <rPr>
        <i/>
        <sz val="8"/>
        <rFont val="Arial"/>
        <family val="2"/>
      </rPr>
      <t xml:space="preserve"> Der Antrag auf Dauerfristverlängerung und die Anmeldung der Sondervorauszahlung sind auf elektronischem Weg</t>
    </r>
  </si>
  <si>
    <t>ZM_Mandant.ZM_Betrieb.ZM_Bankverbindungen().IBAN</t>
  </si>
  <si>
    <t>ZM_Mandant.ZM_Betrieb.ZM_Bankverbindungen().IV_Kreditinstitut.BIC</t>
  </si>
  <si>
    <t>ZM_Mandant.ZM_Steuerpflichtiger.ZM_Bankverbindungen().IBAN</t>
  </si>
  <si>
    <t>ZM_Mandant.ZM_Steuerpflichtiger.ZM_Bankverbindungen().IV_Kreditinstitut.BIC</t>
  </si>
  <si>
    <r>
      <t>2.</t>
    </r>
    <r>
      <rPr>
        <sz val="9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Angaben</t>
    </r>
    <r>
      <rPr>
        <sz val="9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zur</t>
    </r>
    <r>
      <rPr>
        <sz val="9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gewerblichen,</t>
    </r>
    <r>
      <rPr>
        <sz val="9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selbständigen</t>
    </r>
    <r>
      <rPr>
        <sz val="9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(freiberuflichen)</t>
    </r>
    <r>
      <rPr>
        <sz val="9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oder</t>
    </r>
    <r>
      <rPr>
        <sz val="9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land-</t>
    </r>
    <r>
      <rPr>
        <sz val="9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und</t>
    </r>
    <r>
      <rPr>
        <sz val="9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forstwirtschaftlichen</t>
    </r>
    <r>
      <rPr>
        <sz val="9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Tätigkeit</t>
    </r>
  </si>
  <si>
    <r>
      <t>Land-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und</t>
    </r>
    <r>
      <rPr>
        <sz val="5"/>
        <rFont val="Arial"/>
        <family val="2"/>
      </rPr>
      <t xml:space="preserve"> </t>
    </r>
    <r>
      <rPr>
        <sz val="8"/>
        <rFont val="Arial"/>
        <family val="2"/>
      </rPr>
      <t>Forstwirtschaft</t>
    </r>
  </si>
  <si>
    <r>
      <t>3.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Angaben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zur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Festsetzung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der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Vorauszahlungen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(Einkommensteuer,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Gewerbesteuer)</t>
    </r>
  </si>
  <si>
    <r>
      <t>4.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Angaben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zur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Gewinnermittlung</t>
    </r>
  </si>
  <si>
    <r>
      <t>5.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Freistellungsbescheinigung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gemäß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§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48b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Einkommensteuergesetz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-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EStG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-</t>
    </r>
  </si>
  <si>
    <r>
      <t>6.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Angaben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zur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Anmeldung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und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Abführung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der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Lohnsteuer</t>
    </r>
  </si>
  <si>
    <r>
      <t>7.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Angaben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zur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Anmeldung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und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Abführung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der</t>
    </r>
    <r>
      <rPr>
        <sz val="7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Umsatzsteuer</t>
    </r>
  </si>
  <si>
    <r>
      <t>8.</t>
    </r>
    <r>
      <rPr>
        <sz val="6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Angaben</t>
    </r>
    <r>
      <rPr>
        <sz val="6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zur</t>
    </r>
    <r>
      <rPr>
        <sz val="6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Beteiligung</t>
    </r>
    <r>
      <rPr>
        <sz val="6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an</t>
    </r>
    <r>
      <rPr>
        <sz val="6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einer</t>
    </r>
    <r>
      <rPr>
        <sz val="6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Personengesellschaft/-gemeinschaft</t>
    </r>
  </si>
  <si>
    <t>7.6 Steuersatz</t>
  </si>
  <si>
    <t>V.3.93</t>
  </si>
  <si>
    <t>(17.09.2012)</t>
  </si>
  <si>
    <t>31.10.2012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</si>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</sst>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23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7"/>
      <color indexed="10"/>
      <name val="Arial"/>
      <family val="2"/>
    </font>
    <font>
      <sz val="6"/>
      <name val="Arial"/>
      <family val="2"/>
    </font>
    <font>
      <sz val="6"/>
      <color indexed="23"/>
      <name val="Arial"/>
      <family val="2"/>
    </font>
    <font>
      <b/>
      <sz val="6"/>
      <color indexed="23"/>
      <name val="Arial"/>
      <family val="2"/>
    </font>
    <font>
      <u/>
      <sz val="8"/>
      <name val="Arial"/>
      <family val="2"/>
    </font>
    <font>
      <sz val="5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Verdana"/>
      <family val="2"/>
    </font>
    <font>
      <sz val="10"/>
      <color indexed="47"/>
      <name val="Verdana"/>
      <family val="2"/>
    </font>
    <font>
      <b/>
      <sz val="10"/>
      <color indexed="63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19"/>
      <name val="Verdana"/>
      <family val="2"/>
    </font>
    <font>
      <sz val="10"/>
      <color indexed="2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10"/>
      <name val="Verdana"/>
      <family val="2"/>
    </font>
    <font>
      <b/>
      <sz val="10"/>
      <color indexed="47"/>
      <name val="Verdana"/>
      <family val="2"/>
    </font>
    <font>
      <sz val="7"/>
      <color indexed="10"/>
      <name val="Arial"/>
      <family val="2"/>
    </font>
    <font>
      <sz val="7"/>
      <color indexed="23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sz val="6"/>
      <color indexed="63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1" applyNumberFormat="0" applyAlignment="0" applyProtection="0"/>
    <xf numFmtId="0" fontId="23" fillId="15" borderId="2" applyNumberFormat="0" applyAlignment="0" applyProtection="0"/>
    <xf numFmtId="49" fontId="1" fillId="16" borderId="3" applyNumberFormat="0" applyFont="0" applyBorder="0" applyAlignment="0">
      <alignment horizontal="left" vertical="center"/>
      <protection locked="0"/>
    </xf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18" fillId="4" borderId="5" applyNumberFormat="0" applyFont="0" applyAlignment="0" applyProtection="0"/>
    <xf numFmtId="0" fontId="28" fillId="17" borderId="0" applyNumberFormat="0" applyBorder="0" applyAlignment="0" applyProtection="0"/>
    <xf numFmtId="49" fontId="2" fillId="16" borderId="3" applyNumberFormat="0" applyFont="0" applyBorder="0" applyAlignment="0">
      <alignment horizontal="left" vertical="center"/>
      <protection locked="0"/>
    </xf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18" borderId="10" applyNumberFormat="0" applyAlignment="0" applyProtection="0"/>
  </cellStyleXfs>
  <cellXfs count="344">
    <xf numFmtId="0" fontId="0" fillId="0" borderId="0" xfId="0"/>
    <xf numFmtId="0" fontId="0" fillId="19" borderId="0" xfId="0" applyFill="1"/>
    <xf numFmtId="49" fontId="2" fillId="19" borderId="11" xfId="0" applyNumberFormat="1" applyFont="1" applyFill="1" applyBorder="1" applyAlignment="1">
      <alignment horizontal="left" vertical="center"/>
    </xf>
    <xf numFmtId="49" fontId="0" fillId="19" borderId="12" xfId="0" applyNumberForma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20" borderId="13" xfId="0" applyNumberFormat="1" applyFill="1" applyBorder="1" applyAlignment="1">
      <alignment horizontal="left" vertical="center"/>
    </xf>
    <xf numFmtId="0" fontId="0" fillId="20" borderId="13" xfId="0" applyNumberFormat="1" applyFill="1" applyBorder="1" applyAlignment="1" applyProtection="1">
      <alignment horizontal="left" vertical="center"/>
      <protection locked="0"/>
    </xf>
    <xf numFmtId="49" fontId="2" fillId="19" borderId="13" xfId="0" applyNumberFormat="1" applyFont="1" applyFill="1" applyBorder="1" applyAlignment="1">
      <alignment horizontal="left" vertical="center"/>
    </xf>
    <xf numFmtId="49" fontId="0" fillId="20" borderId="13" xfId="0" applyNumberFormat="1" applyFill="1" applyBorder="1" applyAlignment="1" applyProtection="1">
      <alignment horizontal="left" vertical="center"/>
      <protection locked="0"/>
    </xf>
    <xf numFmtId="0" fontId="0" fillId="20" borderId="13" xfId="0" quotePrefix="1" applyNumberFormat="1" applyFill="1" applyBorder="1" applyAlignment="1" applyProtection="1">
      <alignment horizontal="left" vertical="center"/>
      <protection locked="0"/>
    </xf>
    <xf numFmtId="49" fontId="6" fillId="19" borderId="13" xfId="0" applyNumberFormat="1" applyFont="1" applyFill="1" applyBorder="1" applyAlignment="1" applyProtection="1">
      <alignment horizontal="left" vertical="center"/>
      <protection locked="0"/>
    </xf>
    <xf numFmtId="49" fontId="6" fillId="19" borderId="14" xfId="0" applyNumberFormat="1" applyFont="1" applyFill="1" applyBorder="1" applyAlignment="1" applyProtection="1">
      <alignment horizontal="left" vertical="center"/>
      <protection locked="0"/>
    </xf>
    <xf numFmtId="49" fontId="6" fillId="19" borderId="0" xfId="0" applyNumberFormat="1" applyFont="1" applyFill="1" applyAlignment="1" applyProtection="1">
      <alignment horizontal="left" vertical="center"/>
      <protection locked="0"/>
    </xf>
    <xf numFmtId="49" fontId="6" fillId="0" borderId="15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19" borderId="13" xfId="0" applyNumberFormat="1" applyFont="1" applyFill="1" applyBorder="1" applyAlignment="1" applyProtection="1">
      <alignment horizontal="left" vertical="center"/>
      <protection locked="0"/>
    </xf>
    <xf numFmtId="49" fontId="4" fillId="20" borderId="13" xfId="0" applyNumberFormat="1" applyFont="1" applyFill="1" applyBorder="1" applyAlignment="1" applyProtection="1">
      <alignment horizontal="left" vertical="center"/>
      <protection locked="0"/>
    </xf>
    <xf numFmtId="49" fontId="6" fillId="21" borderId="13" xfId="0" applyNumberFormat="1" applyFont="1" applyFill="1" applyBorder="1" applyAlignment="1" applyProtection="1">
      <alignment horizontal="center" vertical="center"/>
      <protection locked="0"/>
    </xf>
    <xf numFmtId="0" fontId="4" fillId="21" borderId="13" xfId="0" applyNumberFormat="1" applyFont="1" applyFill="1" applyBorder="1" applyAlignment="1" applyProtection="1">
      <alignment horizontal="center" vertical="center"/>
      <protection locked="0"/>
    </xf>
    <xf numFmtId="0" fontId="4" fillId="20" borderId="13" xfId="0" applyNumberFormat="1" applyFont="1" applyFill="1" applyBorder="1" applyAlignment="1" applyProtection="1">
      <alignment horizontal="left" vertical="center"/>
      <protection locked="0"/>
    </xf>
    <xf numFmtId="49" fontId="6" fillId="22" borderId="13" xfId="0" applyNumberFormat="1" applyFont="1" applyFill="1" applyBorder="1" applyAlignment="1" applyProtection="1">
      <alignment horizontal="center" vertical="center"/>
      <protection locked="0"/>
    </xf>
    <xf numFmtId="49" fontId="4" fillId="20" borderId="14" xfId="0" applyNumberFormat="1" applyFont="1" applyFill="1" applyBorder="1" applyAlignment="1" applyProtection="1">
      <alignment horizontal="left" vertical="center"/>
      <protection locked="0"/>
    </xf>
    <xf numFmtId="0" fontId="6" fillId="22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21" borderId="13" xfId="0" applyNumberFormat="1" applyFont="1" applyFill="1" applyBorder="1" applyAlignment="1" applyProtection="1">
      <alignment horizontal="left" vertical="center"/>
      <protection locked="0"/>
    </xf>
    <xf numFmtId="49" fontId="4" fillId="21" borderId="13" xfId="0" applyNumberFormat="1" applyFont="1" applyFill="1" applyBorder="1" applyAlignment="1" applyProtection="1">
      <alignment horizontal="left" vertical="center"/>
      <protection locked="0"/>
    </xf>
    <xf numFmtId="49" fontId="4" fillId="21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4" fillId="20" borderId="12" xfId="0" applyNumberFormat="1" applyFont="1" applyFill="1" applyBorder="1" applyAlignment="1" applyProtection="1">
      <alignment horizontal="left" vertical="center"/>
      <protection locked="0"/>
    </xf>
    <xf numFmtId="0" fontId="4" fillId="20" borderId="13" xfId="0" quotePrefix="1" applyNumberFormat="1" applyFont="1" applyFill="1" applyBorder="1" applyAlignment="1" applyProtection="1">
      <alignment horizontal="left" vertical="center"/>
      <protection locked="0"/>
    </xf>
    <xf numFmtId="0" fontId="4" fillId="20" borderId="13" xfId="0" applyNumberFormat="1" applyFont="1" applyFill="1" applyBorder="1" applyAlignment="1" applyProtection="1">
      <alignment vertical="center"/>
    </xf>
    <xf numFmtId="49" fontId="0" fillId="23" borderId="16" xfId="0" applyNumberFormat="1" applyFill="1" applyBorder="1" applyAlignment="1">
      <alignment horizontal="left" vertical="center"/>
    </xf>
    <xf numFmtId="0" fontId="0" fillId="23" borderId="16" xfId="0" applyNumberFormat="1" applyFill="1" applyBorder="1" applyAlignment="1" applyProtection="1">
      <alignment horizontal="left" vertical="center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 locked="0"/>
    </xf>
    <xf numFmtId="49" fontId="4" fillId="0" borderId="18" xfId="0" applyNumberFormat="1" applyFont="1" applyFill="1" applyBorder="1" applyAlignment="1" applyProtection="1">
      <alignment horizontal="left" vertical="center"/>
      <protection locked="0"/>
    </xf>
    <xf numFmtId="49" fontId="8" fillId="20" borderId="3" xfId="0" applyNumberFormat="1" applyFont="1" applyFill="1" applyBorder="1" applyAlignment="1">
      <alignment horizontal="left" vertical="center"/>
    </xf>
    <xf numFmtId="49" fontId="6" fillId="20" borderId="0" xfId="0" applyNumberFormat="1" applyFont="1" applyFill="1" applyBorder="1" applyAlignment="1">
      <alignment horizontal="left" vertical="center"/>
    </xf>
    <xf numFmtId="49" fontId="4" fillId="20" borderId="0" xfId="0" applyNumberFormat="1" applyFont="1" applyFill="1" applyBorder="1" applyAlignment="1">
      <alignment horizontal="left" vertical="center"/>
    </xf>
    <xf numFmtId="49" fontId="12" fillId="24" borderId="3" xfId="0" applyNumberFormat="1" applyFont="1" applyFill="1" applyBorder="1" applyAlignment="1">
      <alignment horizontal="left" vertical="center"/>
    </xf>
    <xf numFmtId="49" fontId="8" fillId="20" borderId="0" xfId="0" applyNumberFormat="1" applyFont="1" applyFill="1" applyBorder="1" applyAlignment="1">
      <alignment horizontal="left" vertical="center"/>
    </xf>
    <xf numFmtId="49" fontId="4" fillId="20" borderId="19" xfId="0" applyNumberFormat="1" applyFont="1" applyFill="1" applyBorder="1" applyAlignment="1">
      <alignment horizontal="left" vertical="center"/>
    </xf>
    <xf numFmtId="49" fontId="4" fillId="20" borderId="2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20" borderId="3" xfId="0" applyNumberFormat="1" applyFont="1" applyFill="1" applyBorder="1" applyAlignment="1">
      <alignment horizontal="left" vertical="center"/>
    </xf>
    <xf numFmtId="0" fontId="0" fillId="20" borderId="0" xfId="0" applyFill="1" applyBorder="1"/>
    <xf numFmtId="49" fontId="8" fillId="20" borderId="0" xfId="0" applyNumberFormat="1" applyFont="1" applyFill="1" applyBorder="1" applyAlignment="1">
      <alignment vertical="center"/>
    </xf>
    <xf numFmtId="49" fontId="9" fillId="20" borderId="3" xfId="0" applyNumberFormat="1" applyFont="1" applyFill="1" applyBorder="1" applyAlignment="1">
      <alignment vertical="center"/>
    </xf>
    <xf numFmtId="0" fontId="9" fillId="20" borderId="0" xfId="0" applyFont="1" applyFill="1" applyBorder="1" applyAlignment="1">
      <alignment vertical="center"/>
    </xf>
    <xf numFmtId="0" fontId="0" fillId="20" borderId="0" xfId="0" applyFill="1"/>
    <xf numFmtId="49" fontId="4" fillId="20" borderId="23" xfId="0" applyNumberFormat="1" applyFont="1" applyFill="1" applyBorder="1" applyAlignment="1">
      <alignment horizontal="left" vertical="center"/>
    </xf>
    <xf numFmtId="49" fontId="4" fillId="20" borderId="24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left" vertical="center"/>
    </xf>
    <xf numFmtId="49" fontId="37" fillId="20" borderId="3" xfId="0" applyNumberFormat="1" applyFont="1" applyFill="1" applyBorder="1" applyAlignment="1">
      <alignment horizontal="left" vertical="center"/>
    </xf>
    <xf numFmtId="49" fontId="37" fillId="20" borderId="0" xfId="0" applyNumberFormat="1" applyFont="1" applyFill="1" applyBorder="1" applyAlignment="1">
      <alignment horizontal="left" vertical="center"/>
    </xf>
    <xf numFmtId="49" fontId="37" fillId="20" borderId="27" xfId="0" applyNumberFormat="1" applyFont="1" applyFill="1" applyBorder="1" applyAlignment="1">
      <alignment vertical="center"/>
    </xf>
    <xf numFmtId="49" fontId="2" fillId="2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2" fillId="20" borderId="19" xfId="0" applyFont="1" applyFill="1" applyBorder="1" applyAlignment="1">
      <alignment vertical="center"/>
    </xf>
    <xf numFmtId="0" fontId="8" fillId="20" borderId="0" xfId="0" applyFont="1" applyFill="1" applyBorder="1" applyAlignment="1">
      <alignment horizontal="left" vertical="center"/>
    </xf>
    <xf numFmtId="49" fontId="6" fillId="20" borderId="20" xfId="0" applyNumberFormat="1" applyFont="1" applyFill="1" applyBorder="1" applyAlignment="1">
      <alignment horizontal="left" vertical="center"/>
    </xf>
    <xf numFmtId="49" fontId="12" fillId="24" borderId="0" xfId="0" applyNumberFormat="1" applyFont="1" applyFill="1" applyBorder="1" applyAlignment="1">
      <alignment horizontal="left" vertical="center"/>
    </xf>
    <xf numFmtId="49" fontId="37" fillId="20" borderId="19" xfId="0" applyNumberFormat="1" applyFont="1" applyFill="1" applyBorder="1" applyAlignment="1">
      <alignment horizontal="left" vertical="center"/>
    </xf>
    <xf numFmtId="49" fontId="4" fillId="20" borderId="28" xfId="0" applyNumberFormat="1" applyFont="1" applyFill="1" applyBorder="1" applyAlignment="1">
      <alignment horizontal="left" vertical="center"/>
    </xf>
    <xf numFmtId="0" fontId="0" fillId="20" borderId="23" xfId="0" applyFill="1" applyBorder="1"/>
    <xf numFmtId="0" fontId="0" fillId="20" borderId="24" xfId="0" applyFill="1" applyBorder="1"/>
    <xf numFmtId="0" fontId="0" fillId="20" borderId="29" xfId="0" applyFill="1" applyBorder="1"/>
    <xf numFmtId="49" fontId="11" fillId="20" borderId="0" xfId="0" applyNumberFormat="1" applyFont="1" applyFill="1" applyBorder="1" applyAlignment="1">
      <alignment vertical="center"/>
    </xf>
    <xf numFmtId="49" fontId="4" fillId="20" borderId="0" xfId="0" applyNumberFormat="1" applyFont="1" applyFill="1" applyBorder="1" applyAlignment="1">
      <alignment horizontal="right" vertical="center"/>
    </xf>
    <xf numFmtId="49" fontId="12" fillId="24" borderId="0" xfId="0" applyNumberFormat="1" applyFont="1" applyFill="1" applyBorder="1" applyAlignment="1">
      <alignment vertical="center"/>
    </xf>
    <xf numFmtId="49" fontId="38" fillId="20" borderId="0" xfId="0" applyNumberFormat="1" applyFont="1" applyFill="1" applyBorder="1" applyAlignment="1"/>
    <xf numFmtId="49" fontId="6" fillId="20" borderId="3" xfId="0" applyNumberFormat="1" applyFont="1" applyFill="1" applyBorder="1" applyAlignment="1">
      <alignment vertical="center"/>
    </xf>
    <xf numFmtId="0" fontId="2" fillId="20" borderId="0" xfId="0" applyFont="1" applyFill="1" applyBorder="1" applyAlignment="1">
      <alignment vertical="center"/>
    </xf>
    <xf numFmtId="49" fontId="8" fillId="20" borderId="3" xfId="0" applyNumberFormat="1" applyFont="1" applyFill="1" applyBorder="1" applyAlignment="1">
      <alignment vertical="center"/>
    </xf>
    <xf numFmtId="0" fontId="8" fillId="20" borderId="0" xfId="0" applyFont="1" applyFill="1" applyBorder="1" applyAlignment="1">
      <alignment vertical="center"/>
    </xf>
    <xf numFmtId="49" fontId="12" fillId="20" borderId="0" xfId="0" applyNumberFormat="1" applyFont="1" applyFill="1" applyBorder="1" applyAlignment="1">
      <alignment horizontal="left" vertical="center"/>
    </xf>
    <xf numFmtId="49" fontId="11" fillId="20" borderId="3" xfId="0" applyNumberFormat="1" applyFont="1" applyFill="1" applyBorder="1" applyAlignment="1">
      <alignment horizontal="left" vertical="center"/>
    </xf>
    <xf numFmtId="49" fontId="11" fillId="20" borderId="0" xfId="0" applyNumberFormat="1" applyFont="1" applyFill="1" applyBorder="1" applyAlignment="1">
      <alignment horizontal="left" vertical="center"/>
    </xf>
    <xf numFmtId="49" fontId="12" fillId="20" borderId="3" xfId="0" applyNumberFormat="1" applyFont="1" applyFill="1" applyBorder="1" applyAlignment="1">
      <alignment vertical="center"/>
    </xf>
    <xf numFmtId="49" fontId="12" fillId="20" borderId="0" xfId="0" applyNumberFormat="1" applyFont="1" applyFill="1" applyBorder="1" applyAlignment="1">
      <alignment vertical="center"/>
    </xf>
    <xf numFmtId="49" fontId="39" fillId="20" borderId="0" xfId="0" applyNumberFormat="1" applyFont="1" applyFill="1" applyBorder="1" applyAlignment="1">
      <alignment vertical="center"/>
    </xf>
    <xf numFmtId="49" fontId="4" fillId="20" borderId="0" xfId="0" applyNumberFormat="1" applyFont="1" applyFill="1" applyBorder="1" applyAlignment="1">
      <alignment horizontal="left" vertical="center"/>
    </xf>
    <xf numFmtId="0" fontId="11" fillId="20" borderId="3" xfId="0" applyFont="1" applyFill="1" applyBorder="1" applyAlignment="1">
      <alignment vertical="center"/>
    </xf>
    <xf numFmtId="0" fontId="11" fillId="20" borderId="0" xfId="0" applyFont="1" applyFill="1" applyBorder="1" applyAlignment="1">
      <alignment vertical="center"/>
    </xf>
    <xf numFmtId="0" fontId="0" fillId="20" borderId="3" xfId="0" applyFill="1" applyBorder="1"/>
    <xf numFmtId="0" fontId="0" fillId="20" borderId="19" xfId="0" applyFill="1" applyBorder="1"/>
    <xf numFmtId="49" fontId="4" fillId="20" borderId="3" xfId="0" applyNumberFormat="1" applyFont="1" applyFill="1" applyBorder="1" applyAlignment="1">
      <alignment vertical="center"/>
    </xf>
    <xf numFmtId="49" fontId="4" fillId="20" borderId="0" xfId="0" applyNumberFormat="1" applyFont="1" applyFill="1" applyBorder="1" applyAlignment="1">
      <alignment vertical="center"/>
    </xf>
    <xf numFmtId="49" fontId="4" fillId="20" borderId="20" xfId="0" applyNumberFormat="1" applyFont="1" applyFill="1" applyBorder="1" applyAlignment="1">
      <alignment vertical="center"/>
    </xf>
    <xf numFmtId="49" fontId="36" fillId="20" borderId="19" xfId="0" applyNumberFormat="1" applyFont="1" applyFill="1" applyBorder="1" applyAlignment="1">
      <alignment vertical="top"/>
    </xf>
    <xf numFmtId="49" fontId="36" fillId="20" borderId="28" xfId="0" applyNumberFormat="1" applyFont="1" applyFill="1" applyBorder="1" applyAlignment="1">
      <alignment vertical="top"/>
    </xf>
    <xf numFmtId="49" fontId="11" fillId="20" borderId="30" xfId="0" applyNumberFormat="1" applyFont="1" applyFill="1" applyBorder="1" applyAlignment="1">
      <alignment horizontal="left" vertical="center"/>
    </xf>
    <xf numFmtId="49" fontId="11" fillId="20" borderId="19" xfId="0" applyNumberFormat="1" applyFont="1" applyFill="1" applyBorder="1" applyAlignment="1">
      <alignment horizontal="left" vertical="center"/>
    </xf>
    <xf numFmtId="49" fontId="11" fillId="20" borderId="23" xfId="0" applyNumberFormat="1" applyFont="1" applyFill="1" applyBorder="1" applyAlignment="1">
      <alignment horizontal="left" vertical="center"/>
    </xf>
    <xf numFmtId="49" fontId="11" fillId="20" borderId="24" xfId="0" applyNumberFormat="1" applyFont="1" applyFill="1" applyBorder="1" applyAlignment="1">
      <alignment horizontal="left" vertical="center"/>
    </xf>
    <xf numFmtId="49" fontId="4" fillId="20" borderId="29" xfId="0" applyNumberFormat="1" applyFont="1" applyFill="1" applyBorder="1" applyAlignment="1">
      <alignment horizontal="left" vertical="center"/>
    </xf>
    <xf numFmtId="49" fontId="8" fillId="20" borderId="30" xfId="0" applyNumberFormat="1" applyFont="1" applyFill="1" applyBorder="1" applyAlignment="1">
      <alignment vertical="center"/>
    </xf>
    <xf numFmtId="0" fontId="8" fillId="20" borderId="19" xfId="0" applyFont="1" applyFill="1" applyBorder="1" applyAlignment="1">
      <alignment vertical="center"/>
    </xf>
    <xf numFmtId="0" fontId="0" fillId="20" borderId="28" xfId="0" applyFill="1" applyBorder="1"/>
    <xf numFmtId="0" fontId="0" fillId="20" borderId="20" xfId="0" applyFill="1" applyBorder="1"/>
    <xf numFmtId="0" fontId="0" fillId="20" borderId="0" xfId="0" applyFill="1"/>
    <xf numFmtId="49" fontId="9" fillId="20" borderId="3" xfId="0" applyNumberFormat="1" applyFont="1" applyFill="1" applyBorder="1" applyAlignment="1">
      <alignment horizontal="left" vertical="center"/>
    </xf>
    <xf numFmtId="49" fontId="9" fillId="20" borderId="0" xfId="0" applyNumberFormat="1" applyFont="1" applyFill="1" applyBorder="1" applyAlignment="1">
      <alignment horizontal="left" vertical="center"/>
    </xf>
    <xf numFmtId="0" fontId="9" fillId="20" borderId="0" xfId="0" applyFont="1" applyFill="1" applyBorder="1" applyAlignment="1">
      <alignment horizontal="left" vertical="center"/>
    </xf>
    <xf numFmtId="49" fontId="4" fillId="20" borderId="19" xfId="0" applyNumberFormat="1" applyFont="1" applyFill="1" applyBorder="1" applyAlignment="1">
      <alignment vertical="center"/>
    </xf>
    <xf numFmtId="49" fontId="37" fillId="20" borderId="0" xfId="0" applyNumberFormat="1" applyFont="1" applyFill="1" applyBorder="1" applyAlignment="1">
      <alignment vertical="center"/>
    </xf>
    <xf numFmtId="49" fontId="40" fillId="20" borderId="30" xfId="0" applyNumberFormat="1" applyFont="1" applyFill="1" applyBorder="1" applyAlignment="1">
      <alignment horizontal="left" vertical="center"/>
    </xf>
    <xf numFmtId="49" fontId="40" fillId="20" borderId="19" xfId="0" applyNumberFormat="1" applyFont="1" applyFill="1" applyBorder="1" applyAlignment="1">
      <alignment horizontal="left" vertical="center"/>
    </xf>
    <xf numFmtId="49" fontId="40" fillId="20" borderId="0" xfId="0" applyNumberFormat="1" applyFont="1" applyFill="1" applyBorder="1" applyAlignment="1">
      <alignment horizontal="left" vertical="center"/>
    </xf>
    <xf numFmtId="0" fontId="0" fillId="20" borderId="27" xfId="0" applyFill="1" applyBorder="1"/>
    <xf numFmtId="0" fontId="0" fillId="20" borderId="31" xfId="0" applyFill="1" applyBorder="1"/>
    <xf numFmtId="0" fontId="9" fillId="20" borderId="27" xfId="0" applyFont="1" applyFill="1" applyBorder="1" applyAlignment="1">
      <alignment horizontal="left" vertical="center"/>
    </xf>
    <xf numFmtId="49" fontId="4" fillId="20" borderId="27" xfId="0" applyNumberFormat="1" applyFont="1" applyFill="1" applyBorder="1" applyAlignment="1">
      <alignment horizontal="left" vertical="center"/>
    </xf>
    <xf numFmtId="0" fontId="0" fillId="20" borderId="27" xfId="0" applyFill="1" applyBorder="1"/>
    <xf numFmtId="49" fontId="4" fillId="20" borderId="31" xfId="0" applyNumberFormat="1" applyFont="1" applyFill="1" applyBorder="1" applyAlignment="1">
      <alignment horizontal="left" vertical="center"/>
    </xf>
    <xf numFmtId="49" fontId="4" fillId="20" borderId="32" xfId="0" applyNumberFormat="1" applyFont="1" applyFill="1" applyBorder="1" applyAlignment="1">
      <alignment horizontal="left" vertical="center"/>
    </xf>
    <xf numFmtId="49" fontId="4" fillId="20" borderId="33" xfId="0" applyNumberFormat="1" applyFont="1" applyFill="1" applyBorder="1" applyAlignment="1">
      <alignment horizontal="left" vertical="center"/>
    </xf>
    <xf numFmtId="49" fontId="9" fillId="20" borderId="15" xfId="0" applyNumberFormat="1" applyFont="1" applyFill="1" applyBorder="1" applyAlignment="1">
      <alignment horizontal="left" vertical="center"/>
    </xf>
    <xf numFmtId="49" fontId="12" fillId="20" borderId="15" xfId="0" applyNumberFormat="1" applyFont="1" applyFill="1" applyBorder="1" applyAlignment="1">
      <alignment vertical="center"/>
    </xf>
    <xf numFmtId="0" fontId="0" fillId="20" borderId="15" xfId="0" applyFill="1" applyBorder="1" applyAlignment="1"/>
    <xf numFmtId="0" fontId="0" fillId="20" borderId="0" xfId="0" applyFill="1" applyBorder="1" applyAlignment="1"/>
    <xf numFmtId="0" fontId="0" fillId="20" borderId="15" xfId="0" applyFill="1" applyBorder="1"/>
    <xf numFmtId="49" fontId="4" fillId="20" borderId="15" xfId="0" applyNumberFormat="1" applyFont="1" applyFill="1" applyBorder="1" applyAlignment="1">
      <alignment horizontal="left" vertical="center"/>
    </xf>
    <xf numFmtId="0" fontId="0" fillId="20" borderId="15" xfId="0" applyFill="1" applyBorder="1" applyAlignment="1"/>
    <xf numFmtId="0" fontId="0" fillId="20" borderId="0" xfId="0" applyFill="1" applyBorder="1" applyAlignment="1"/>
    <xf numFmtId="49" fontId="1" fillId="20" borderId="0" xfId="0" applyNumberFormat="1" applyFont="1" applyFill="1" applyAlignment="1">
      <alignment horizontal="left" vertical="center"/>
    </xf>
    <xf numFmtId="0" fontId="0" fillId="24" borderId="0" xfId="0" applyFill="1"/>
    <xf numFmtId="49" fontId="4" fillId="24" borderId="30" xfId="0" applyNumberFormat="1" applyFont="1" applyFill="1" applyBorder="1" applyAlignment="1">
      <alignment horizontal="left" vertical="center"/>
    </xf>
    <xf numFmtId="49" fontId="4" fillId="24" borderId="3" xfId="0" applyNumberFormat="1" applyFont="1" applyFill="1" applyBorder="1" applyAlignment="1">
      <alignment horizontal="left" vertical="center"/>
    </xf>
    <xf numFmtId="49" fontId="4" fillId="24" borderId="0" xfId="0" applyNumberFormat="1" applyFont="1" applyFill="1" applyBorder="1" applyAlignment="1">
      <alignment horizontal="left" vertical="center"/>
    </xf>
    <xf numFmtId="49" fontId="4" fillId="24" borderId="20" xfId="0" applyNumberFormat="1" applyFont="1" applyFill="1" applyBorder="1" applyAlignment="1">
      <alignment horizontal="left" vertical="center"/>
    </xf>
    <xf numFmtId="0" fontId="8" fillId="24" borderId="23" xfId="0" applyFont="1" applyFill="1" applyBorder="1" applyAlignment="1">
      <alignment vertical="center"/>
    </xf>
    <xf numFmtId="0" fontId="8" fillId="24" borderId="24" xfId="0" applyFont="1" applyFill="1" applyBorder="1" applyAlignment="1">
      <alignment vertical="center"/>
    </xf>
    <xf numFmtId="49" fontId="4" fillId="24" borderId="24" xfId="0" applyNumberFormat="1" applyFont="1" applyFill="1" applyBorder="1" applyAlignment="1">
      <alignment horizontal="left" vertical="center"/>
    </xf>
    <xf numFmtId="49" fontId="4" fillId="24" borderId="29" xfId="0" applyNumberFormat="1" applyFont="1" applyFill="1" applyBorder="1" applyAlignment="1">
      <alignment horizontal="left" vertical="center"/>
    </xf>
    <xf numFmtId="0" fontId="0" fillId="20" borderId="15" xfId="0" applyFill="1" applyBorder="1"/>
    <xf numFmtId="0" fontId="0" fillId="20" borderId="18" xfId="0" applyFill="1" applyBorder="1"/>
    <xf numFmtId="0" fontId="0" fillId="20" borderId="32" xfId="0" applyFill="1" applyBorder="1"/>
    <xf numFmtId="0" fontId="8" fillId="20" borderId="20" xfId="0" applyFont="1" applyFill="1" applyBorder="1" applyAlignment="1">
      <alignment vertical="center"/>
    </xf>
    <xf numFmtId="49" fontId="2" fillId="20" borderId="3" xfId="0" applyNumberFormat="1" applyFont="1" applyFill="1" applyBorder="1" applyAlignment="1">
      <alignment horizontal="left" vertical="center"/>
    </xf>
    <xf numFmtId="0" fontId="8" fillId="20" borderId="15" xfId="0" applyFont="1" applyFill="1" applyBorder="1" applyAlignment="1">
      <alignment vertical="center"/>
    </xf>
    <xf numFmtId="0" fontId="8" fillId="20" borderId="18" xfId="0" applyFont="1" applyFill="1" applyBorder="1" applyAlignment="1">
      <alignment vertical="center"/>
    </xf>
    <xf numFmtId="0" fontId="8" fillId="20" borderId="32" xfId="0" applyFont="1" applyFill="1" applyBorder="1" applyAlignment="1">
      <alignment vertical="center"/>
    </xf>
    <xf numFmtId="0" fontId="8" fillId="20" borderId="33" xfId="0" applyFont="1" applyFill="1" applyBorder="1" applyAlignment="1">
      <alignment vertical="center"/>
    </xf>
    <xf numFmtId="49" fontId="8" fillId="20" borderId="23" xfId="0" applyNumberFormat="1" applyFont="1" applyFill="1" applyBorder="1" applyAlignment="1">
      <alignment vertical="center"/>
    </xf>
    <xf numFmtId="0" fontId="8" fillId="20" borderId="24" xfId="0" applyFont="1" applyFill="1" applyBorder="1" applyAlignment="1">
      <alignment vertical="center"/>
    </xf>
    <xf numFmtId="49" fontId="8" fillId="20" borderId="24" xfId="0" applyNumberFormat="1" applyFont="1" applyFill="1" applyBorder="1" applyAlignment="1">
      <alignment vertical="center"/>
    </xf>
    <xf numFmtId="0" fontId="8" fillId="20" borderId="24" xfId="0" applyFont="1" applyFill="1" applyBorder="1" applyAlignment="1">
      <alignment horizontal="left" vertical="center"/>
    </xf>
    <xf numFmtId="49" fontId="8" fillId="20" borderId="23" xfId="0" applyNumberFormat="1" applyFont="1" applyFill="1" applyBorder="1" applyAlignment="1">
      <alignment horizontal="left" vertical="center"/>
    </xf>
    <xf numFmtId="49" fontId="8" fillId="20" borderId="24" xfId="0" applyNumberFormat="1" applyFont="1" applyFill="1" applyBorder="1" applyAlignment="1">
      <alignment horizontal="left" vertical="center"/>
    </xf>
    <xf numFmtId="49" fontId="9" fillId="20" borderId="23" xfId="0" applyNumberFormat="1" applyFont="1" applyFill="1" applyBorder="1" applyAlignment="1">
      <alignment vertical="center"/>
    </xf>
    <xf numFmtId="0" fontId="9" fillId="20" borderId="24" xfId="0" applyFont="1" applyFill="1" applyBorder="1" applyAlignment="1">
      <alignment vertical="center"/>
    </xf>
    <xf numFmtId="0" fontId="8" fillId="20" borderId="34" xfId="0" applyFont="1" applyFill="1" applyBorder="1" applyAlignment="1">
      <alignment vertical="center"/>
    </xf>
    <xf numFmtId="0" fontId="8" fillId="20" borderId="28" xfId="0" applyFont="1" applyFill="1" applyBorder="1" applyAlignment="1">
      <alignment vertical="center"/>
    </xf>
    <xf numFmtId="49" fontId="11" fillId="0" borderId="19" xfId="0" quotePrefix="1" applyNumberFormat="1" applyFont="1" applyFill="1" applyBorder="1" applyAlignment="1">
      <alignment vertical="center"/>
    </xf>
    <xf numFmtId="49" fontId="11" fillId="0" borderId="19" xfId="0" applyNumberFormat="1" applyFont="1" applyFill="1" applyBorder="1" applyAlignment="1">
      <alignment vertical="center"/>
    </xf>
    <xf numFmtId="49" fontId="8" fillId="20" borderId="19" xfId="0" applyNumberFormat="1" applyFont="1" applyFill="1" applyBorder="1" applyAlignment="1">
      <alignment vertical="center"/>
    </xf>
    <xf numFmtId="0" fontId="8" fillId="20" borderId="19" xfId="0" applyFont="1" applyFill="1" applyBorder="1" applyAlignment="1">
      <alignment horizontal="left" vertical="center"/>
    </xf>
    <xf numFmtId="49" fontId="9" fillId="20" borderId="23" xfId="0" applyNumberFormat="1" applyFont="1" applyFill="1" applyBorder="1" applyAlignment="1">
      <alignment horizontal="left" vertical="center"/>
    </xf>
    <xf numFmtId="0" fontId="9" fillId="20" borderId="24" xfId="0" applyFont="1" applyFill="1" applyBorder="1" applyAlignment="1">
      <alignment horizontal="left" vertical="center"/>
    </xf>
    <xf numFmtId="49" fontId="17" fillId="20" borderId="23" xfId="0" applyNumberFormat="1" applyFont="1" applyFill="1" applyBorder="1" applyAlignment="1">
      <alignment horizontal="center" vertical="center"/>
    </xf>
    <xf numFmtId="49" fontId="16" fillId="20" borderId="24" xfId="0" applyNumberFormat="1" applyFont="1" applyFill="1" applyBorder="1" applyAlignment="1">
      <alignment horizontal="center" vertical="center"/>
    </xf>
    <xf numFmtId="49" fontId="4" fillId="20" borderId="23" xfId="0" applyNumberFormat="1" applyFont="1" applyFill="1" applyBorder="1" applyAlignment="1">
      <alignment vertical="center"/>
    </xf>
    <xf numFmtId="49" fontId="4" fillId="20" borderId="24" xfId="0" applyNumberFormat="1" applyFont="1" applyFill="1" applyBorder="1" applyAlignment="1">
      <alignment vertical="center"/>
    </xf>
    <xf numFmtId="49" fontId="4" fillId="20" borderId="29" xfId="0" applyNumberFormat="1" applyFont="1" applyFill="1" applyBorder="1" applyAlignment="1">
      <alignment vertical="center"/>
    </xf>
    <xf numFmtId="49" fontId="9" fillId="20" borderId="19" xfId="0" applyNumberFormat="1" applyFont="1" applyFill="1" applyBorder="1" applyAlignment="1">
      <alignment vertical="center"/>
    </xf>
    <xf numFmtId="49" fontId="9" fillId="20" borderId="0" xfId="0" applyNumberFormat="1" applyFont="1" applyFill="1" applyBorder="1" applyAlignment="1">
      <alignment vertical="center"/>
    </xf>
    <xf numFmtId="49" fontId="12" fillId="20" borderId="30" xfId="0" applyNumberFormat="1" applyFont="1" applyFill="1" applyBorder="1" applyAlignment="1">
      <alignment vertical="center"/>
    </xf>
    <xf numFmtId="49" fontId="12" fillId="20" borderId="19" xfId="0" applyNumberFormat="1" applyFont="1" applyFill="1" applyBorder="1" applyAlignment="1">
      <alignment vertical="center"/>
    </xf>
    <xf numFmtId="49" fontId="12" fillId="20" borderId="0" xfId="0" applyNumberFormat="1" applyFont="1" applyFill="1" applyBorder="1" applyAlignment="1">
      <alignment horizontal="center" vertical="center"/>
    </xf>
    <xf numFmtId="49" fontId="37" fillId="20" borderId="23" xfId="0" applyNumberFormat="1" applyFont="1" applyFill="1" applyBorder="1" applyAlignment="1">
      <alignment vertical="center"/>
    </xf>
    <xf numFmtId="49" fontId="37" fillId="20" borderId="24" xfId="0" applyNumberFormat="1" applyFont="1" applyFill="1" applyBorder="1" applyAlignment="1">
      <alignment vertical="center"/>
    </xf>
    <xf numFmtId="49" fontId="12" fillId="20" borderId="3" xfId="0" applyNumberFormat="1" applyFont="1" applyFill="1" applyBorder="1" applyAlignment="1">
      <alignment horizontal="center" vertical="center"/>
    </xf>
    <xf numFmtId="49" fontId="4" fillId="24" borderId="3" xfId="0" applyNumberFormat="1" applyFont="1" applyFill="1" applyBorder="1" applyAlignment="1">
      <alignment vertical="center"/>
    </xf>
    <xf numFmtId="49" fontId="4" fillId="24" borderId="0" xfId="0" applyNumberFormat="1" applyFont="1" applyFill="1" applyBorder="1" applyAlignment="1">
      <alignment vertical="center"/>
    </xf>
    <xf numFmtId="49" fontId="4" fillId="24" borderId="20" xfId="0" applyNumberFormat="1" applyFont="1" applyFill="1" applyBorder="1" applyAlignment="1">
      <alignment vertical="center"/>
    </xf>
    <xf numFmtId="49" fontId="4" fillId="24" borderId="23" xfId="0" applyNumberFormat="1" applyFont="1" applyFill="1" applyBorder="1" applyAlignment="1">
      <alignment vertical="center"/>
    </xf>
    <xf numFmtId="49" fontId="4" fillId="24" borderId="24" xfId="0" applyNumberFormat="1" applyFont="1" applyFill="1" applyBorder="1" applyAlignment="1">
      <alignment vertical="center"/>
    </xf>
    <xf numFmtId="49" fontId="4" fillId="24" borderId="29" xfId="0" applyNumberFormat="1" applyFont="1" applyFill="1" applyBorder="1" applyAlignment="1">
      <alignment vertical="center"/>
    </xf>
    <xf numFmtId="49" fontId="4" fillId="24" borderId="32" xfId="0" applyNumberFormat="1" applyFont="1" applyFill="1" applyBorder="1" applyAlignment="1">
      <alignment vertical="center"/>
    </xf>
    <xf numFmtId="49" fontId="4" fillId="24" borderId="33" xfId="0" applyNumberFormat="1" applyFont="1" applyFill="1" applyBorder="1" applyAlignment="1">
      <alignment vertical="center"/>
    </xf>
    <xf numFmtId="49" fontId="37" fillId="20" borderId="30" xfId="0" applyNumberFormat="1" applyFont="1" applyFill="1" applyBorder="1" applyAlignment="1">
      <alignment vertical="center"/>
    </xf>
    <xf numFmtId="49" fontId="37" fillId="20" borderId="19" xfId="0" applyNumberFormat="1" applyFont="1" applyFill="1" applyBorder="1" applyAlignment="1">
      <alignment vertical="center"/>
    </xf>
    <xf numFmtId="49" fontId="11" fillId="24" borderId="3" xfId="0" applyNumberFormat="1" applyFont="1" applyFill="1" applyBorder="1" applyAlignment="1">
      <alignment vertical="center"/>
    </xf>
    <xf numFmtId="49" fontId="11" fillId="24" borderId="0" xfId="0" applyNumberFormat="1" applyFont="1" applyFill="1" applyBorder="1" applyAlignment="1">
      <alignment vertical="center"/>
    </xf>
    <xf numFmtId="49" fontId="12" fillId="24" borderId="3" xfId="0" applyNumberFormat="1" applyFont="1" applyFill="1" applyBorder="1" applyAlignment="1">
      <alignment vertical="center"/>
    </xf>
    <xf numFmtId="49" fontId="39" fillId="24" borderId="0" xfId="0" applyNumberFormat="1" applyFont="1" applyFill="1" applyBorder="1" applyAlignment="1">
      <alignment vertical="center"/>
    </xf>
    <xf numFmtId="0" fontId="4" fillId="2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17" xfId="0" applyNumberFormat="1" applyFont="1" applyFill="1" applyBorder="1" applyAlignment="1" applyProtection="1">
      <alignment vertical="center"/>
      <protection locked="0"/>
    </xf>
    <xf numFmtId="49" fontId="11" fillId="0" borderId="27" xfId="0" quotePrefix="1" applyNumberFormat="1" applyFont="1" applyFill="1" applyBorder="1" applyAlignment="1">
      <alignment vertical="center"/>
    </xf>
    <xf numFmtId="49" fontId="11" fillId="0" borderId="27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/>
    <xf numFmtId="49" fontId="2" fillId="0" borderId="27" xfId="0" applyNumberFormat="1" applyFont="1" applyFill="1" applyBorder="1" applyAlignment="1"/>
    <xf numFmtId="49" fontId="2" fillId="0" borderId="19" xfId="0" applyNumberFormat="1" applyFont="1" applyFill="1" applyBorder="1" applyAlignment="1">
      <alignment vertical="center"/>
    </xf>
    <xf numFmtId="49" fontId="35" fillId="19" borderId="0" xfId="0" applyNumberFormat="1" applyFont="1" applyFill="1" applyAlignment="1">
      <alignment vertical="center" wrapText="1"/>
    </xf>
    <xf numFmtId="0" fontId="0" fillId="19" borderId="0" xfId="0" applyFill="1" applyAlignment="1">
      <alignment wrapText="1"/>
    </xf>
    <xf numFmtId="49" fontId="9" fillId="20" borderId="20" xfId="0" applyNumberFormat="1" applyFont="1" applyFill="1" applyBorder="1" applyAlignment="1">
      <alignment vertical="center"/>
    </xf>
    <xf numFmtId="49" fontId="4" fillId="20" borderId="0" xfId="0" applyNumberFormat="1" applyFont="1" applyFill="1" applyBorder="1" applyAlignment="1">
      <alignment horizontal="center" vertical="center"/>
    </xf>
    <xf numFmtId="0" fontId="0" fillId="24" borderId="3" xfId="0" applyFill="1" applyBorder="1"/>
    <xf numFmtId="0" fontId="0" fillId="24" borderId="0" xfId="0" applyFill="1" applyBorder="1"/>
    <xf numFmtId="0" fontId="0" fillId="24" borderId="20" xfId="0" applyFill="1" applyBorder="1"/>
    <xf numFmtId="49" fontId="2" fillId="16" borderId="3" xfId="34" applyNumberFormat="1" applyFont="1" applyBorder="1" applyAlignment="1">
      <alignment horizontal="center" vertical="center"/>
      <protection locked="0"/>
    </xf>
    <xf numFmtId="49" fontId="2" fillId="16" borderId="0" xfId="34" applyNumberFormat="1" applyFont="1" applyBorder="1" applyAlignment="1">
      <alignment horizontal="center" vertical="center"/>
      <protection locked="0"/>
    </xf>
    <xf numFmtId="49" fontId="5" fillId="16" borderId="0" xfId="34" applyNumberFormat="1" applyFont="1" applyBorder="1" applyAlignment="1">
      <alignment horizontal="center" vertical="center"/>
      <protection locked="0"/>
    </xf>
    <xf numFmtId="0" fontId="4" fillId="19" borderId="13" xfId="0" applyNumberFormat="1" applyFont="1" applyFill="1" applyBorder="1" applyAlignment="1" applyProtection="1">
      <alignment horizontal="center" vertical="center"/>
      <protection locked="0"/>
    </xf>
    <xf numFmtId="49" fontId="2" fillId="16" borderId="0" xfId="34" applyNumberFormat="1" applyFont="1" applyBorder="1" applyAlignment="1">
      <alignment horizontal="left" vertical="center"/>
      <protection locked="0"/>
    </xf>
    <xf numFmtId="49" fontId="2" fillId="16" borderId="0" xfId="34" applyNumberFormat="1" applyFont="1" applyBorder="1" applyAlignment="1">
      <alignment horizontal="center" vertical="center"/>
      <protection locked="0"/>
    </xf>
    <xf numFmtId="49" fontId="2" fillId="16" borderId="0" xfId="34" applyNumberFormat="1" applyFont="1" applyBorder="1" applyAlignment="1">
      <alignment horizontal="center" vertical="center"/>
      <protection locked="0"/>
    </xf>
    <xf numFmtId="49" fontId="2" fillId="16" borderId="15" xfId="34" applyNumberFormat="1" applyFont="1" applyBorder="1" applyAlignment="1">
      <alignment horizontal="center" vertical="center"/>
      <protection locked="0"/>
    </xf>
    <xf numFmtId="49" fontId="2" fillId="16" borderId="0" xfId="34" applyNumberFormat="1" applyFont="1" applyBorder="1" applyAlignment="1">
      <alignment horizontal="left" vertical="center"/>
      <protection locked="0"/>
    </xf>
    <xf numFmtId="49" fontId="2" fillId="16" borderId="20" xfId="34" applyNumberFormat="1" applyFont="1" applyBorder="1" applyAlignment="1">
      <alignment horizontal="left" vertical="center"/>
      <protection locked="0"/>
    </xf>
    <xf numFmtId="49" fontId="12" fillId="24" borderId="0" xfId="0" applyNumberFormat="1" applyFont="1" applyFill="1" applyBorder="1" applyAlignment="1">
      <alignment horizontal="left" vertical="center"/>
    </xf>
    <xf numFmtId="49" fontId="10" fillId="19" borderId="0" xfId="0" applyNumberFormat="1" applyFont="1" applyFill="1" applyAlignment="1">
      <alignment horizontal="left" vertical="center" wrapText="1"/>
    </xf>
    <xf numFmtId="49" fontId="2" fillId="16" borderId="3" xfId="34" applyNumberFormat="1" applyFont="1" applyBorder="1" applyAlignment="1">
      <alignment horizontal="left" vertical="center"/>
      <protection locked="0"/>
    </xf>
    <xf numFmtId="49" fontId="12" fillId="24" borderId="3" xfId="0" applyNumberFormat="1" applyFont="1" applyFill="1" applyBorder="1" applyAlignment="1">
      <alignment horizontal="left" vertical="center"/>
    </xf>
    <xf numFmtId="49" fontId="4" fillId="20" borderId="0" xfId="0" applyNumberFormat="1" applyFont="1" applyFill="1" applyBorder="1" applyAlignment="1">
      <alignment horizontal="right" vertical="center"/>
    </xf>
    <xf numFmtId="49" fontId="38" fillId="20" borderId="0" xfId="0" applyNumberFormat="1" applyFont="1" applyFill="1" applyBorder="1" applyAlignment="1">
      <alignment horizontal="right" vertical="center" wrapText="1"/>
    </xf>
    <xf numFmtId="49" fontId="4" fillId="20" borderId="3" xfId="0" applyNumberFormat="1" applyFont="1" applyFill="1" applyBorder="1" applyAlignment="1">
      <alignment horizontal="left" vertical="center"/>
    </xf>
    <xf numFmtId="49" fontId="4" fillId="20" borderId="0" xfId="0" applyNumberFormat="1" applyFont="1" applyFill="1" applyBorder="1" applyAlignment="1">
      <alignment horizontal="left" vertical="center"/>
    </xf>
    <xf numFmtId="14" fontId="2" fillId="16" borderId="0" xfId="34" applyNumberFormat="1" applyFont="1" applyBorder="1" applyAlignment="1">
      <alignment horizontal="center" vertical="center"/>
      <protection locked="0"/>
    </xf>
    <xf numFmtId="14" fontId="2" fillId="16" borderId="20" xfId="34" applyNumberFormat="1" applyFont="1" applyBorder="1" applyAlignment="1">
      <alignment horizontal="center" vertical="center"/>
      <protection locked="0"/>
    </xf>
    <xf numFmtId="49" fontId="2" fillId="20" borderId="30" xfId="0" applyNumberFormat="1" applyFont="1" applyFill="1" applyBorder="1" applyAlignment="1">
      <alignment vertical="center"/>
    </xf>
    <xf numFmtId="49" fontId="2" fillId="20" borderId="19" xfId="0" applyNumberFormat="1" applyFont="1" applyFill="1" applyBorder="1" applyAlignment="1">
      <alignment vertical="center"/>
    </xf>
    <xf numFmtId="49" fontId="6" fillId="20" borderId="3" xfId="0" applyNumberFormat="1" applyFont="1" applyFill="1" applyBorder="1" applyAlignment="1">
      <alignment horizontal="left" vertical="center"/>
    </xf>
    <xf numFmtId="49" fontId="6" fillId="20" borderId="0" xfId="0" applyNumberFormat="1" applyFont="1" applyFill="1" applyBorder="1" applyAlignment="1">
      <alignment horizontal="left" vertical="center"/>
    </xf>
    <xf numFmtId="49" fontId="36" fillId="24" borderId="19" xfId="0" applyNumberFormat="1" applyFont="1" applyFill="1" applyBorder="1" applyAlignment="1">
      <alignment horizontal="center" vertical="top"/>
    </xf>
    <xf numFmtId="49" fontId="36" fillId="24" borderId="28" xfId="0" applyNumberFormat="1" applyFont="1" applyFill="1" applyBorder="1" applyAlignment="1">
      <alignment horizontal="center" vertical="top"/>
    </xf>
    <xf numFmtId="49" fontId="37" fillId="25" borderId="35" xfId="0" applyNumberFormat="1" applyFont="1" applyFill="1" applyBorder="1" applyAlignment="1">
      <alignment horizontal="left" vertical="center"/>
    </xf>
    <xf numFmtId="49" fontId="37" fillId="25" borderId="36" xfId="0" applyNumberFormat="1" applyFont="1" applyFill="1" applyBorder="1" applyAlignment="1">
      <alignment horizontal="left" vertical="center"/>
    </xf>
    <xf numFmtId="49" fontId="37" fillId="25" borderId="37" xfId="0" applyNumberFormat="1" applyFont="1" applyFill="1" applyBorder="1" applyAlignment="1">
      <alignment horizontal="left" vertical="center"/>
    </xf>
    <xf numFmtId="49" fontId="9" fillId="20" borderId="3" xfId="0" applyNumberFormat="1" applyFont="1" applyFill="1" applyBorder="1" applyAlignment="1">
      <alignment horizontal="left" vertical="center"/>
    </xf>
    <xf numFmtId="49" fontId="9" fillId="20" borderId="0" xfId="0" applyNumberFormat="1" applyFont="1" applyFill="1" applyBorder="1" applyAlignment="1">
      <alignment horizontal="left" vertical="center"/>
    </xf>
    <xf numFmtId="49" fontId="11" fillId="20" borderId="3" xfId="0" applyNumberFormat="1" applyFont="1" applyFill="1" applyBorder="1" applyAlignment="1">
      <alignment horizontal="left" vertical="center"/>
    </xf>
    <xf numFmtId="49" fontId="11" fillId="20" borderId="0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11" fillId="0" borderId="19" xfId="0" quotePrefix="1" applyNumberFormat="1" applyFont="1" applyFill="1" applyBorder="1" applyAlignment="1">
      <alignment horizontal="left" vertical="center"/>
    </xf>
    <xf numFmtId="49" fontId="11" fillId="0" borderId="19" xfId="0" applyNumberFormat="1" applyFont="1" applyFill="1" applyBorder="1" applyAlignment="1">
      <alignment horizontal="left" vertical="center"/>
    </xf>
    <xf numFmtId="14" fontId="2" fillId="16" borderId="3" xfId="34" applyNumberFormat="1" applyFont="1" applyBorder="1" applyAlignment="1">
      <alignment horizontal="center" vertical="center"/>
      <protection locked="0"/>
    </xf>
    <xf numFmtId="49" fontId="9" fillId="20" borderId="30" xfId="0" applyNumberFormat="1" applyFont="1" applyFill="1" applyBorder="1" applyAlignment="1">
      <alignment horizontal="left" vertical="center"/>
    </xf>
    <xf numFmtId="49" fontId="4" fillId="20" borderId="19" xfId="0" applyNumberFormat="1" applyFont="1" applyFill="1" applyBorder="1" applyAlignment="1">
      <alignment horizontal="left" vertical="center"/>
    </xf>
    <xf numFmtId="49" fontId="4" fillId="20" borderId="20" xfId="0" applyNumberFormat="1" applyFont="1" applyFill="1" applyBorder="1" applyAlignment="1">
      <alignment horizontal="left" vertical="center"/>
    </xf>
    <xf numFmtId="49" fontId="11" fillId="20" borderId="0" xfId="0" applyNumberFormat="1" applyFont="1" applyFill="1" applyBorder="1" applyAlignment="1">
      <alignment horizontal="right" vertical="center" wrapText="1"/>
    </xf>
    <xf numFmtId="49" fontId="8" fillId="20" borderId="3" xfId="0" applyNumberFormat="1" applyFont="1" applyFill="1" applyBorder="1" applyAlignment="1">
      <alignment horizontal="left" vertical="center"/>
    </xf>
    <xf numFmtId="49" fontId="8" fillId="20" borderId="0" xfId="0" applyNumberFormat="1" applyFont="1" applyFill="1" applyBorder="1" applyAlignment="1">
      <alignment horizontal="left" vertical="center"/>
    </xf>
    <xf numFmtId="49" fontId="6" fillId="20" borderId="0" xfId="0" applyNumberFormat="1" applyFont="1" applyFill="1" applyBorder="1" applyAlignment="1">
      <alignment horizontal="left" vertical="top"/>
    </xf>
    <xf numFmtId="49" fontId="9" fillId="2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19" xfId="0" applyNumberFormat="1" applyFont="1" applyFill="1" applyBorder="1" applyAlignment="1">
      <alignment horizontal="right" vertical="center"/>
    </xf>
    <xf numFmtId="49" fontId="7" fillId="24" borderId="3" xfId="0" applyNumberFormat="1" applyFont="1" applyFill="1" applyBorder="1" applyAlignment="1">
      <alignment horizontal="left" vertical="center"/>
    </xf>
    <xf numFmtId="49" fontId="7" fillId="24" borderId="0" xfId="0" applyNumberFormat="1" applyFont="1" applyFill="1" applyBorder="1" applyAlignment="1">
      <alignment horizontal="left" vertical="center"/>
    </xf>
    <xf numFmtId="49" fontId="19" fillId="20" borderId="30" xfId="0" applyNumberFormat="1" applyFont="1" applyFill="1" applyBorder="1" applyAlignment="1">
      <alignment horizontal="left" vertical="center"/>
    </xf>
    <xf numFmtId="49" fontId="19" fillId="20" borderId="19" xfId="0" applyNumberFormat="1" applyFont="1" applyFill="1" applyBorder="1" applyAlignment="1">
      <alignment horizontal="left" vertical="center"/>
    </xf>
    <xf numFmtId="49" fontId="5" fillId="16" borderId="0" xfId="34" applyNumberFormat="1" applyFont="1" applyBorder="1" applyAlignment="1">
      <alignment horizontal="left" vertical="center"/>
      <protection locked="0"/>
    </xf>
    <xf numFmtId="49" fontId="5" fillId="16" borderId="20" xfId="34" applyNumberFormat="1" applyFont="1" applyBorder="1" applyAlignment="1">
      <alignment horizontal="left" vertical="center"/>
      <protection locked="0"/>
    </xf>
    <xf numFmtId="49" fontId="4" fillId="20" borderId="30" xfId="0" applyNumberFormat="1" applyFont="1" applyFill="1" applyBorder="1" applyAlignment="1">
      <alignment horizontal="center" vertical="center"/>
    </xf>
    <xf numFmtId="49" fontId="4" fillId="20" borderId="19" xfId="0" applyNumberFormat="1" applyFont="1" applyFill="1" applyBorder="1" applyAlignment="1">
      <alignment horizontal="center" vertical="center"/>
    </xf>
    <xf numFmtId="49" fontId="7" fillId="24" borderId="0" xfId="0" applyNumberFormat="1" applyFont="1" applyFill="1" applyAlignment="1">
      <alignment horizontal="left" vertical="center"/>
    </xf>
    <xf numFmtId="49" fontId="6" fillId="20" borderId="0" xfId="0" applyNumberFormat="1" applyFont="1" applyFill="1" applyBorder="1" applyAlignment="1">
      <alignment horizontal="left"/>
    </xf>
    <xf numFmtId="49" fontId="4" fillId="20" borderId="0" xfId="0" applyNumberFormat="1" applyFont="1" applyFill="1" applyBorder="1" applyAlignment="1">
      <alignment horizontal="left"/>
    </xf>
    <xf numFmtId="49" fontId="1" fillId="20" borderId="0" xfId="0" applyNumberFormat="1" applyFont="1" applyFill="1" applyBorder="1" applyAlignment="1">
      <alignment horizontal="left" vertical="center"/>
    </xf>
    <xf numFmtId="49" fontId="2" fillId="20" borderId="30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4" fillId="20" borderId="30" xfId="0" applyNumberFormat="1" applyFont="1" applyFill="1" applyBorder="1" applyAlignment="1">
      <alignment horizontal="left" vertical="center"/>
    </xf>
    <xf numFmtId="49" fontId="12" fillId="0" borderId="3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42" fillId="20" borderId="17" xfId="0" applyNumberFormat="1" applyFont="1" applyFill="1" applyBorder="1" applyAlignment="1">
      <alignment horizontal="left" vertical="center"/>
    </xf>
    <xf numFmtId="49" fontId="42" fillId="20" borderId="27" xfId="0" applyNumberFormat="1" applyFont="1" applyFill="1" applyBorder="1" applyAlignment="1">
      <alignment horizontal="left" vertical="center"/>
    </xf>
    <xf numFmtId="49" fontId="40" fillId="25" borderId="38" xfId="0" applyNumberFormat="1" applyFont="1" applyFill="1" applyBorder="1" applyAlignment="1">
      <alignment horizontal="left" vertical="center"/>
    </xf>
    <xf numFmtId="49" fontId="40" fillId="25" borderId="39" xfId="0" applyNumberFormat="1" applyFont="1" applyFill="1" applyBorder="1" applyAlignment="1">
      <alignment horizontal="left" vertical="center"/>
    </xf>
    <xf numFmtId="49" fontId="40" fillId="25" borderId="40" xfId="0" applyNumberFormat="1" applyFont="1" applyFill="1" applyBorder="1" applyAlignment="1">
      <alignment horizontal="left" vertical="center"/>
    </xf>
    <xf numFmtId="49" fontId="41" fillId="24" borderId="0" xfId="0" applyNumberFormat="1" applyFont="1" applyFill="1" applyBorder="1" applyAlignment="1">
      <alignment horizontal="left" vertical="center"/>
    </xf>
    <xf numFmtId="49" fontId="4" fillId="20" borderId="0" xfId="0" applyNumberFormat="1" applyFont="1" applyFill="1" applyBorder="1" applyAlignment="1">
      <alignment horizontal="left" vertical="top"/>
    </xf>
    <xf numFmtId="49" fontId="2" fillId="16" borderId="0" xfId="34" applyNumberFormat="1" applyFont="1" applyBorder="1" applyAlignment="1">
      <alignment horizontal="center" vertical="center"/>
      <protection locked="0"/>
    </xf>
    <xf numFmtId="49" fontId="1" fillId="20" borderId="0" xfId="0" applyNumberFormat="1" applyFont="1" applyFill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49" fontId="5" fillId="16" borderId="0" xfId="34" applyNumberFormat="1" applyFont="1" applyBorder="1" applyAlignment="1">
      <alignment horizontal="left"/>
      <protection locked="0"/>
    </xf>
    <xf numFmtId="49" fontId="3" fillId="20" borderId="0" xfId="0" applyNumberFormat="1" applyFont="1" applyFill="1" applyBorder="1" applyAlignment="1">
      <alignment horizontal="left" vertical="center"/>
    </xf>
    <xf numFmtId="0" fontId="9" fillId="20" borderId="0" xfId="0" applyFont="1" applyFill="1" applyBorder="1" applyAlignment="1">
      <alignment horizontal="left" vertical="center"/>
    </xf>
    <xf numFmtId="49" fontId="12" fillId="24" borderId="0" xfId="0" applyNumberFormat="1" applyFont="1" applyFill="1" applyBorder="1" applyAlignment="1">
      <alignment horizontal="center" vertical="center"/>
    </xf>
    <xf numFmtId="3" fontId="2" fillId="16" borderId="0" xfId="34" applyNumberFormat="1" applyFont="1" applyBorder="1" applyAlignment="1">
      <alignment horizontal="right" vertical="center"/>
      <protection locked="0"/>
    </xf>
    <xf numFmtId="3" fontId="2" fillId="16" borderId="20" xfId="34" applyNumberFormat="1" applyFont="1" applyBorder="1" applyAlignment="1">
      <alignment horizontal="right" vertical="center"/>
      <protection locked="0"/>
    </xf>
    <xf numFmtId="3" fontId="2" fillId="16" borderId="15" xfId="34" applyNumberFormat="1" applyFont="1" applyBorder="1" applyAlignment="1">
      <alignment horizontal="right" vertical="center"/>
      <protection locked="0"/>
    </xf>
    <xf numFmtId="49" fontId="12" fillId="20" borderId="15" xfId="0" applyNumberFormat="1" applyFont="1" applyFill="1" applyBorder="1" applyAlignment="1">
      <alignment horizontal="center" vertical="center"/>
    </xf>
    <xf numFmtId="49" fontId="12" fillId="20" borderId="0" xfId="0" applyNumberFormat="1" applyFont="1" applyFill="1" applyBorder="1" applyAlignment="1">
      <alignment horizontal="center" vertical="center"/>
    </xf>
    <xf numFmtId="49" fontId="12" fillId="20" borderId="20" xfId="0" applyNumberFormat="1" applyFont="1" applyFill="1" applyBorder="1" applyAlignment="1">
      <alignment horizontal="center" vertical="center"/>
    </xf>
    <xf numFmtId="49" fontId="37" fillId="25" borderId="38" xfId="0" applyNumberFormat="1" applyFont="1" applyFill="1" applyBorder="1" applyAlignment="1">
      <alignment horizontal="left" vertical="center"/>
    </xf>
    <xf numFmtId="49" fontId="37" fillId="25" borderId="39" xfId="0" applyNumberFormat="1" applyFont="1" applyFill="1" applyBorder="1" applyAlignment="1">
      <alignment horizontal="left" vertical="center"/>
    </xf>
    <xf numFmtId="49" fontId="37" fillId="25" borderId="42" xfId="0" applyNumberFormat="1" applyFont="1" applyFill="1" applyBorder="1" applyAlignment="1">
      <alignment horizontal="left" vertical="center"/>
    </xf>
    <xf numFmtId="49" fontId="4" fillId="20" borderId="15" xfId="0" applyNumberFormat="1" applyFont="1" applyFill="1" applyBorder="1" applyAlignment="1">
      <alignment horizontal="center" vertical="center"/>
    </xf>
    <xf numFmtId="49" fontId="4" fillId="20" borderId="0" xfId="0" applyNumberFormat="1" applyFont="1" applyFill="1" applyBorder="1" applyAlignment="1">
      <alignment horizontal="center" vertical="center"/>
    </xf>
    <xf numFmtId="49" fontId="4" fillId="20" borderId="20" xfId="0" applyNumberFormat="1" applyFont="1" applyFill="1" applyBorder="1" applyAlignment="1">
      <alignment horizontal="center" vertical="center"/>
    </xf>
    <xf numFmtId="49" fontId="9" fillId="20" borderId="28" xfId="0" applyNumberFormat="1" applyFont="1" applyFill="1" applyBorder="1" applyAlignment="1">
      <alignment horizontal="left" vertical="center"/>
    </xf>
    <xf numFmtId="49" fontId="4" fillId="20" borderId="3" xfId="0" applyNumberFormat="1" applyFont="1" applyFill="1" applyBorder="1" applyAlignment="1">
      <alignment horizontal="left"/>
    </xf>
    <xf numFmtId="49" fontId="4" fillId="20" borderId="20" xfId="0" applyNumberFormat="1" applyFont="1" applyFill="1" applyBorder="1" applyAlignment="1">
      <alignment horizontal="left"/>
    </xf>
    <xf numFmtId="49" fontId="1" fillId="20" borderId="0" xfId="0" applyNumberFormat="1" applyFont="1" applyFill="1" applyAlignment="1">
      <alignment horizontal="left"/>
    </xf>
    <xf numFmtId="49" fontId="1" fillId="20" borderId="20" xfId="0" applyNumberFormat="1" applyFont="1" applyFill="1" applyBorder="1" applyAlignment="1">
      <alignment horizontal="left"/>
    </xf>
    <xf numFmtId="1" fontId="2" fillId="16" borderId="0" xfId="34" applyNumberFormat="1" applyFont="1" applyBorder="1" applyAlignment="1">
      <alignment horizontal="center" vertical="center"/>
      <protection locked="0"/>
    </xf>
    <xf numFmtId="1" fontId="2" fillId="16" borderId="20" xfId="34" applyNumberFormat="1" applyFont="1" applyBorder="1" applyAlignment="1">
      <alignment horizontal="center" vertical="center"/>
      <protection locked="0"/>
    </xf>
    <xf numFmtId="49" fontId="37" fillId="25" borderId="23" xfId="0" applyNumberFormat="1" applyFont="1" applyFill="1" applyBorder="1" applyAlignment="1">
      <alignment horizontal="left" vertical="center"/>
    </xf>
    <xf numFmtId="49" fontId="37" fillId="25" borderId="24" xfId="0" applyNumberFormat="1" applyFont="1" applyFill="1" applyBorder="1" applyAlignment="1">
      <alignment horizontal="left" vertical="center"/>
    </xf>
    <xf numFmtId="49" fontId="37" fillId="25" borderId="41" xfId="0" applyNumberFormat="1" applyFont="1" applyFill="1" applyBorder="1" applyAlignment="1">
      <alignment horizontal="left" vertical="center"/>
    </xf>
    <xf numFmtId="49" fontId="17" fillId="20" borderId="3" xfId="0" applyNumberFormat="1" applyFont="1" applyFill="1" applyBorder="1" applyAlignment="1">
      <alignment horizontal="left" vertical="center"/>
    </xf>
    <xf numFmtId="49" fontId="16" fillId="20" borderId="0" xfId="0" applyNumberFormat="1" applyFont="1" applyFill="1" applyBorder="1" applyAlignment="1">
      <alignment horizontal="left" vertical="center"/>
    </xf>
    <xf numFmtId="49" fontId="1" fillId="20" borderId="0" xfId="0" applyNumberFormat="1" applyFont="1" applyFill="1" applyAlignment="1">
      <alignment horizontal="center" vertical="center"/>
    </xf>
    <xf numFmtId="49" fontId="1" fillId="20" borderId="20" xfId="0" applyNumberFormat="1" applyFont="1" applyFill="1" applyBorder="1" applyAlignment="1">
      <alignment horizontal="left" vertical="center"/>
    </xf>
    <xf numFmtId="1" fontId="5" fillId="16" borderId="0" xfId="34" applyNumberFormat="1" applyFont="1" applyBorder="1" applyAlignment="1">
      <alignment horizontal="center" vertical="center"/>
      <protection locked="0"/>
    </xf>
    <xf numFmtId="49" fontId="13" fillId="20" borderId="0" xfId="0" applyNumberFormat="1" applyFont="1" applyFill="1" applyBorder="1" applyAlignment="1">
      <alignment horizontal="center" vertical="center"/>
    </xf>
    <xf numFmtId="49" fontId="47" fillId="20" borderId="0" xfId="0" applyNumberFormat="1" applyFont="1" applyFill="1" applyBorder="1" applyAlignment="1">
      <alignment horizontal="left" vertical="center"/>
    </xf>
    <xf numFmtId="49" fontId="16" fillId="20" borderId="20" xfId="0" applyNumberFormat="1" applyFont="1" applyFill="1" applyBorder="1" applyAlignment="1">
      <alignment horizontal="left" vertical="center"/>
    </xf>
    <xf numFmtId="49" fontId="0" fillId="20" borderId="0" xfId="0" applyNumberFormat="1" applyFill="1" applyAlignment="1">
      <alignment horizontal="center" vertical="center"/>
    </xf>
    <xf numFmtId="2" fontId="5" fillId="16" borderId="3" xfId="34" applyNumberFormat="1" applyFont="1" applyBorder="1" applyAlignment="1">
      <alignment horizontal="center" vertical="center"/>
      <protection locked="0"/>
    </xf>
    <xf numFmtId="2" fontId="5" fillId="16" borderId="0" xfId="34" applyNumberFormat="1" applyFont="1" applyBorder="1" applyAlignment="1">
      <alignment horizontal="center" vertical="center"/>
      <protection locked="0"/>
    </xf>
    <xf numFmtId="0" fontId="0" fillId="20" borderId="0" xfId="0" applyFill="1"/>
    <xf numFmtId="49" fontId="5" fillId="16" borderId="3" xfId="34" applyNumberFormat="1" applyFont="1" applyBorder="1" applyAlignment="1">
      <alignment horizontal="left" vertical="center"/>
      <protection locked="0"/>
    </xf>
    <xf numFmtId="49" fontId="11" fillId="24" borderId="24" xfId="0" applyNumberFormat="1" applyFont="1" applyFill="1" applyBorder="1" applyAlignment="1">
      <alignment horizontal="left" vertical="center"/>
    </xf>
    <xf numFmtId="49" fontId="2" fillId="16" borderId="23" xfId="34" applyNumberFormat="1" applyFont="1" applyBorder="1" applyAlignment="1">
      <alignment horizontal="left" vertical="center"/>
      <protection locked="0"/>
    </xf>
    <xf numFmtId="49" fontId="2" fillId="16" borderId="24" xfId="34" applyNumberFormat="1" applyFont="1" applyBorder="1" applyAlignment="1">
      <alignment horizontal="left" vertical="center"/>
      <protection locked="0"/>
    </xf>
    <xf numFmtId="49" fontId="17" fillId="20" borderId="0" xfId="0" applyNumberFormat="1" applyFont="1" applyFill="1" applyBorder="1" applyAlignment="1">
      <alignment horizontal="left" vertical="center"/>
    </xf>
    <xf numFmtId="49" fontId="49" fillId="20" borderId="0" xfId="0" applyNumberFormat="1" applyFont="1" applyFill="1" applyBorder="1" applyAlignment="1">
      <alignment horizontal="left" vertical="top"/>
    </xf>
    <xf numFmtId="49" fontId="4" fillId="20" borderId="20" xfId="0" applyNumberFormat="1" applyFont="1" applyFill="1" applyBorder="1" applyAlignment="1">
      <alignment horizontal="left" vertical="top"/>
    </xf>
    <xf numFmtId="49" fontId="1" fillId="20" borderId="3" xfId="0" applyNumberFormat="1" applyFont="1" applyFill="1" applyBorder="1" applyAlignment="1">
      <alignment horizontal="left" vertical="center"/>
    </xf>
    <xf numFmtId="49" fontId="11" fillId="24" borderId="27" xfId="0" applyNumberFormat="1" applyFont="1" applyFill="1" applyBorder="1" applyAlignment="1">
      <alignment horizontal="left" vertical="center"/>
    </xf>
    <xf numFmtId="49" fontId="1" fillId="20" borderId="0" xfId="0" applyNumberFormat="1" applyFont="1" applyFill="1" applyAlignment="1">
      <alignment horizontal="left" vertical="top"/>
    </xf>
    <xf numFmtId="49" fontId="1" fillId="20" borderId="20" xfId="0" applyNumberFormat="1" applyFont="1" applyFill="1" applyBorder="1" applyAlignment="1">
      <alignment horizontal="left" vertical="top"/>
    </xf>
    <xf numFmtId="49" fontId="11" fillId="24" borderId="30" xfId="0" applyNumberFormat="1" applyFont="1" applyFill="1" applyBorder="1" applyAlignment="1">
      <alignment horizontal="left" vertical="center"/>
    </xf>
    <xf numFmtId="49" fontId="11" fillId="24" borderId="19" xfId="0" applyNumberFormat="1" applyFont="1" applyFill="1" applyBorder="1" applyAlignment="1">
      <alignment horizontal="left" vertical="center"/>
    </xf>
    <xf numFmtId="49" fontId="12" fillId="20" borderId="3" xfId="0" applyNumberFormat="1" applyFont="1" applyFill="1" applyBorder="1" applyAlignment="1">
      <alignment horizontal="left" vertical="center"/>
    </xf>
    <xf numFmtId="49" fontId="12" fillId="20" borderId="0" xfId="0" applyNumberFormat="1" applyFont="1" applyFill="1" applyBorder="1" applyAlignment="1">
      <alignment horizontal="left" vertical="center"/>
    </xf>
    <xf numFmtId="49" fontId="4" fillId="24" borderId="0" xfId="0" applyNumberFormat="1" applyFont="1" applyFill="1" applyBorder="1" applyAlignment="1">
      <alignment horizontal="left" vertical="center"/>
    </xf>
    <xf numFmtId="49" fontId="5" fillId="24" borderId="0" xfId="0" applyNumberFormat="1" applyFont="1" applyFill="1" applyAlignment="1">
      <alignment horizontal="left" vertical="center"/>
    </xf>
    <xf numFmtId="49" fontId="6" fillId="20" borderId="11" xfId="0" applyNumberFormat="1" applyFont="1" applyFill="1" applyBorder="1" applyAlignment="1" applyProtection="1">
      <alignment horizontal="center" vertical="center"/>
      <protection locked="0"/>
    </xf>
    <xf numFmtId="49" fontId="6" fillId="20" borderId="12" xfId="0" applyNumberFormat="1" applyFont="1" applyFill="1" applyBorder="1" applyAlignment="1" applyProtection="1">
      <alignment horizontal="center" vertical="center"/>
      <protection locked="0"/>
    </xf>
    <xf numFmtId="0" fontId="4" fillId="20" borderId="11" xfId="0" applyNumberFormat="1" applyFont="1" applyFill="1" applyBorder="1" applyAlignment="1" applyProtection="1">
      <alignment horizontal="center" vertical="center"/>
      <protection locked="0"/>
    </xf>
    <xf numFmtId="0" fontId="4" fillId="20" borderId="12" xfId="0" applyNumberFormat="1" applyFont="1" applyFill="1" applyBorder="1" applyAlignment="1" applyProtection="1">
      <alignment horizontal="center" vertical="center"/>
      <protection locked="0"/>
    </xf>
  </cellXfs>
  <cellStyles count="43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TB_Eingabe" xfId="34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A6A6A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DFDFDF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Drop" dropLines="10" dropStyle="combo" dx="15" fmlaLink="AktiveBank2" noThreeD="1" sel="1" val="0">
  <itemLst>
    <item val="1.) "/>
    <item val="2.) "/>
    <item val="3.) "/>
    <item val="4.) "/>
    <item val="5.) "/>
    <item val="6.) "/>
    <item val="7.) "/>
    <item val="8.) "/>
    <item val="9.) "/>
    <item val="10.) "/>
  </itemLst>
</formControlPr>
</file>

<file path=xl/ctrlProps/ctrlProp11.xml><?xml version="1.0" encoding="utf-8"?>
<formControlPr xmlns="http://schemas.microsoft.com/office/spreadsheetml/2009/9/main" objectType="Drop" dropLines="10" dropStyle="combo" dx="15" fmlaLink="AktiveBank3" noThreeD="1" sel="2" val="0">
  <itemLst>
    <item val="1.) "/>
    <item val="2.) "/>
    <item val="3.) "/>
    <item val="4.) "/>
    <item val="5.) "/>
    <item val="6.) "/>
    <item val="7.) "/>
    <item val="8.) "/>
    <item val="9.) "/>
    <item val="10.) "/>
  </itemLst>
</formControlPr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CheckBox" checked="Checked" fmlaLink="Stammdaten!$B$7" lockText="1" noThreeD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CheckBox" checked="Checked" fmlaLink="Stammdaten!$B$7" lockText="1" noThreeD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CheckBox" checked="Checked" fmlaLink="Stammdaten!$B$7" lockText="1" noThreeD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CheckBox" checked="Checked" fmlaLink="Stammdaten!$B$7" lockText="1" noThreeD="1"/>
</file>

<file path=xl/ctrlProps/ctrlProp26.xml><?xml version="1.0" encoding="utf-8"?>
<formControlPr xmlns="http://schemas.microsoft.com/office/spreadsheetml/2009/9/main" objectType="Drop" dropLines="5" dropStyle="combo" dx="15" fmlaLink="BetriebStaetten" noThreeD="1" sel="1" val="0">
  <itemLst>
    <item val="1.) "/>
    <item val="2.) "/>
    <item val="3.) "/>
    <item val="4.) "/>
    <item val="5.) "/>
  </itemLst>
</formControlPr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CheckBox" checked="Checked" fmlaLink="Stammdaten!$B$7" lockText="1" noThreeD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CheckBox" checked="Checked" fmlaLink="Stammdaten!$B$7" lockText="1" noThreeD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CheckBox" checked="Checked" fmlaLink="Stammdaten!$B$7" lockText="1" noThreeD="1"/>
</file>

<file path=xl/ctrlProps/ctrlProp6.xml><?xml version="1.0" encoding="utf-8"?>
<formControlPr xmlns="http://schemas.microsoft.com/office/spreadsheetml/2009/9/main" objectType="Drop" dropLines="10" dropStyle="combo" dx="15" fmlaLink="AktiveBank1" noThreeD="1" sel="0" val="0">
  <itemLst>
    <item val="1.) "/>
    <item val="2.) "/>
    <item val="3.) "/>
    <item val="4.) "/>
    <item val="5.) "/>
    <item val="6.) "/>
    <item val="7.) "/>
    <item val="8.) "/>
    <item val="9.) "/>
    <item val="10.) "/>
  </itemLst>
</formControlPr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CheckBox" checked="Checked" fmlaLink="Stammdaten!$B$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6.emf"/><Relationship Id="rId1" Type="http://schemas.openxmlformats.org/officeDocument/2006/relationships/image" Target="../media/image7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61</xdr:row>
      <xdr:rowOff>9525</xdr:rowOff>
    </xdr:from>
    <xdr:to>
      <xdr:col>4</xdr:col>
      <xdr:colOff>104775</xdr:colOff>
      <xdr:row>61</xdr:row>
      <xdr:rowOff>190500</xdr:rowOff>
    </xdr:to>
    <xdr:sp macro="" textlink="">
      <xdr:nvSpPr>
        <xdr:cNvPr id="9217" name="Text Box 18"/>
        <xdr:cNvSpPr txBox="1">
          <a:spLocks noChangeArrowheads="1"/>
        </xdr:cNvSpPr>
      </xdr:nvSpPr>
      <xdr:spPr bwMode="auto">
        <a:xfrm>
          <a:off x="542925" y="779145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3</xdr:col>
      <xdr:colOff>142875</xdr:colOff>
      <xdr:row>92</xdr:row>
      <xdr:rowOff>0</xdr:rowOff>
    </xdr:from>
    <xdr:to>
      <xdr:col>4</xdr:col>
      <xdr:colOff>104775</xdr:colOff>
      <xdr:row>92</xdr:row>
      <xdr:rowOff>0</xdr:rowOff>
    </xdr:to>
    <xdr:sp macro="" textlink="">
      <xdr:nvSpPr>
        <xdr:cNvPr id="9218" name="Text Box 19"/>
        <xdr:cNvSpPr txBox="1">
          <a:spLocks noChangeArrowheads="1"/>
        </xdr:cNvSpPr>
      </xdr:nvSpPr>
      <xdr:spPr bwMode="auto">
        <a:xfrm>
          <a:off x="542925" y="112395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3</xdr:col>
      <xdr:colOff>142875</xdr:colOff>
      <xdr:row>92</xdr:row>
      <xdr:rowOff>0</xdr:rowOff>
    </xdr:from>
    <xdr:to>
      <xdr:col>4</xdr:col>
      <xdr:colOff>104775</xdr:colOff>
      <xdr:row>92</xdr:row>
      <xdr:rowOff>0</xdr:rowOff>
    </xdr:to>
    <xdr:sp macro="" textlink="">
      <xdr:nvSpPr>
        <xdr:cNvPr id="9219" name="Text Box 20"/>
        <xdr:cNvSpPr txBox="1">
          <a:spLocks noChangeArrowheads="1"/>
        </xdr:cNvSpPr>
      </xdr:nvSpPr>
      <xdr:spPr bwMode="auto">
        <a:xfrm>
          <a:off x="542925" y="112395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3</xdr:col>
      <xdr:colOff>142875</xdr:colOff>
      <xdr:row>51</xdr:row>
      <xdr:rowOff>9525</xdr:rowOff>
    </xdr:from>
    <xdr:to>
      <xdr:col>4</xdr:col>
      <xdr:colOff>104775</xdr:colOff>
      <xdr:row>51</xdr:row>
      <xdr:rowOff>190500</xdr:rowOff>
    </xdr:to>
    <xdr:sp macro="" textlink="">
      <xdr:nvSpPr>
        <xdr:cNvPr id="9220" name="Text Box 21"/>
        <xdr:cNvSpPr txBox="1">
          <a:spLocks noChangeArrowheads="1"/>
        </xdr:cNvSpPr>
      </xdr:nvSpPr>
      <xdr:spPr bwMode="auto">
        <a:xfrm>
          <a:off x="542925" y="663892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3</xdr:col>
      <xdr:colOff>142875</xdr:colOff>
      <xdr:row>48</xdr:row>
      <xdr:rowOff>9525</xdr:rowOff>
    </xdr:from>
    <xdr:to>
      <xdr:col>4</xdr:col>
      <xdr:colOff>104775</xdr:colOff>
      <xdr:row>48</xdr:row>
      <xdr:rowOff>190500</xdr:rowOff>
    </xdr:to>
    <xdr:sp macro="" textlink="">
      <xdr:nvSpPr>
        <xdr:cNvPr id="9221" name="Text Box 22"/>
        <xdr:cNvSpPr txBox="1">
          <a:spLocks noChangeArrowheads="1"/>
        </xdr:cNvSpPr>
      </xdr:nvSpPr>
      <xdr:spPr bwMode="auto">
        <a:xfrm>
          <a:off x="542925" y="621982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142875</xdr:colOff>
      <xdr:row>45</xdr:row>
      <xdr:rowOff>9525</xdr:rowOff>
    </xdr:from>
    <xdr:to>
      <xdr:col>4</xdr:col>
      <xdr:colOff>104775</xdr:colOff>
      <xdr:row>45</xdr:row>
      <xdr:rowOff>190500</xdr:rowOff>
    </xdr:to>
    <xdr:sp macro="" textlink="">
      <xdr:nvSpPr>
        <xdr:cNvPr id="9222" name="Text Box 23"/>
        <xdr:cNvSpPr txBox="1">
          <a:spLocks noChangeArrowheads="1"/>
        </xdr:cNvSpPr>
      </xdr:nvSpPr>
      <xdr:spPr bwMode="auto">
        <a:xfrm>
          <a:off x="542925" y="589597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3</xdr:col>
      <xdr:colOff>142875</xdr:colOff>
      <xdr:row>42</xdr:row>
      <xdr:rowOff>0</xdr:rowOff>
    </xdr:from>
    <xdr:to>
      <xdr:col>4</xdr:col>
      <xdr:colOff>104775</xdr:colOff>
      <xdr:row>42</xdr:row>
      <xdr:rowOff>180975</xdr:rowOff>
    </xdr:to>
    <xdr:sp macro="" textlink="">
      <xdr:nvSpPr>
        <xdr:cNvPr id="9223" name="Text Box 24"/>
        <xdr:cNvSpPr txBox="1">
          <a:spLocks noChangeArrowheads="1"/>
        </xdr:cNvSpPr>
      </xdr:nvSpPr>
      <xdr:spPr bwMode="auto">
        <a:xfrm>
          <a:off x="542925" y="55626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3</xdr:col>
      <xdr:colOff>142875</xdr:colOff>
      <xdr:row>39</xdr:row>
      <xdr:rowOff>9525</xdr:rowOff>
    </xdr:from>
    <xdr:to>
      <xdr:col>4</xdr:col>
      <xdr:colOff>104775</xdr:colOff>
      <xdr:row>39</xdr:row>
      <xdr:rowOff>190500</xdr:rowOff>
    </xdr:to>
    <xdr:sp macro="" textlink="">
      <xdr:nvSpPr>
        <xdr:cNvPr id="9224" name="Text Box 25"/>
        <xdr:cNvSpPr txBox="1">
          <a:spLocks noChangeArrowheads="1"/>
        </xdr:cNvSpPr>
      </xdr:nvSpPr>
      <xdr:spPr bwMode="auto">
        <a:xfrm>
          <a:off x="542925" y="519112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3</xdr:col>
      <xdr:colOff>142875</xdr:colOff>
      <xdr:row>35</xdr:row>
      <xdr:rowOff>28575</xdr:rowOff>
    </xdr:from>
    <xdr:to>
      <xdr:col>4</xdr:col>
      <xdr:colOff>104775</xdr:colOff>
      <xdr:row>36</xdr:row>
      <xdr:rowOff>0</xdr:rowOff>
    </xdr:to>
    <xdr:sp macro="" textlink="">
      <xdr:nvSpPr>
        <xdr:cNvPr id="9225" name="Text Box 26"/>
        <xdr:cNvSpPr txBox="1">
          <a:spLocks noChangeArrowheads="1"/>
        </xdr:cNvSpPr>
      </xdr:nvSpPr>
      <xdr:spPr bwMode="auto">
        <a:xfrm>
          <a:off x="542925" y="471487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3</xdr:col>
      <xdr:colOff>142875</xdr:colOff>
      <xdr:row>91</xdr:row>
      <xdr:rowOff>0</xdr:rowOff>
    </xdr:from>
    <xdr:to>
      <xdr:col>4</xdr:col>
      <xdr:colOff>104775</xdr:colOff>
      <xdr:row>91</xdr:row>
      <xdr:rowOff>0</xdr:rowOff>
    </xdr:to>
    <xdr:sp macro="" textlink="">
      <xdr:nvSpPr>
        <xdr:cNvPr id="9226" name="Text Box 27"/>
        <xdr:cNvSpPr txBox="1">
          <a:spLocks noChangeArrowheads="1"/>
        </xdr:cNvSpPr>
      </xdr:nvSpPr>
      <xdr:spPr bwMode="auto">
        <a:xfrm>
          <a:off x="542925" y="112014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28575</xdr:colOff>
      <xdr:row>29</xdr:row>
      <xdr:rowOff>9525</xdr:rowOff>
    </xdr:from>
    <xdr:to>
      <xdr:col>4</xdr:col>
      <xdr:colOff>104775</xdr:colOff>
      <xdr:row>29</xdr:row>
      <xdr:rowOff>190500</xdr:rowOff>
    </xdr:to>
    <xdr:sp macro="" textlink="">
      <xdr:nvSpPr>
        <xdr:cNvPr id="9227" name="Text Box 28"/>
        <xdr:cNvSpPr txBox="1">
          <a:spLocks noChangeArrowheads="1"/>
        </xdr:cNvSpPr>
      </xdr:nvSpPr>
      <xdr:spPr bwMode="auto">
        <a:xfrm>
          <a:off x="600075" y="4048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4</xdr:col>
      <xdr:colOff>28575</xdr:colOff>
      <xdr:row>26</xdr:row>
      <xdr:rowOff>9525</xdr:rowOff>
    </xdr:from>
    <xdr:to>
      <xdr:col>4</xdr:col>
      <xdr:colOff>104775</xdr:colOff>
      <xdr:row>26</xdr:row>
      <xdr:rowOff>190500</xdr:rowOff>
    </xdr:to>
    <xdr:sp macro="" textlink="">
      <xdr:nvSpPr>
        <xdr:cNvPr id="9228" name="Text Box 29"/>
        <xdr:cNvSpPr txBox="1">
          <a:spLocks noChangeArrowheads="1"/>
        </xdr:cNvSpPr>
      </xdr:nvSpPr>
      <xdr:spPr bwMode="auto">
        <a:xfrm>
          <a:off x="600075" y="37242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28575</xdr:colOff>
      <xdr:row>23</xdr:row>
      <xdr:rowOff>9525</xdr:rowOff>
    </xdr:from>
    <xdr:to>
      <xdr:col>4</xdr:col>
      <xdr:colOff>104775</xdr:colOff>
      <xdr:row>23</xdr:row>
      <xdr:rowOff>190500</xdr:rowOff>
    </xdr:to>
    <xdr:sp macro="" textlink="">
      <xdr:nvSpPr>
        <xdr:cNvPr id="9229" name="Text Box 30"/>
        <xdr:cNvSpPr txBox="1">
          <a:spLocks noChangeArrowheads="1"/>
        </xdr:cNvSpPr>
      </xdr:nvSpPr>
      <xdr:spPr bwMode="auto">
        <a:xfrm>
          <a:off x="6000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4</xdr:col>
      <xdr:colOff>28575</xdr:colOff>
      <xdr:row>20</xdr:row>
      <xdr:rowOff>9525</xdr:rowOff>
    </xdr:from>
    <xdr:to>
      <xdr:col>4</xdr:col>
      <xdr:colOff>104775</xdr:colOff>
      <xdr:row>20</xdr:row>
      <xdr:rowOff>190500</xdr:rowOff>
    </xdr:to>
    <xdr:sp macro="" textlink="">
      <xdr:nvSpPr>
        <xdr:cNvPr id="9230" name="Text Box 31"/>
        <xdr:cNvSpPr txBox="1">
          <a:spLocks noChangeArrowheads="1"/>
        </xdr:cNvSpPr>
      </xdr:nvSpPr>
      <xdr:spPr bwMode="auto">
        <a:xfrm>
          <a:off x="600075" y="30765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4</xdr:col>
      <xdr:colOff>28575</xdr:colOff>
      <xdr:row>17</xdr:row>
      <xdr:rowOff>9525</xdr:rowOff>
    </xdr:from>
    <xdr:to>
      <xdr:col>4</xdr:col>
      <xdr:colOff>104775</xdr:colOff>
      <xdr:row>17</xdr:row>
      <xdr:rowOff>190500</xdr:rowOff>
    </xdr:to>
    <xdr:sp macro="" textlink="">
      <xdr:nvSpPr>
        <xdr:cNvPr id="9231" name="Text Box 32"/>
        <xdr:cNvSpPr txBox="1">
          <a:spLocks noChangeArrowheads="1"/>
        </xdr:cNvSpPr>
      </xdr:nvSpPr>
      <xdr:spPr bwMode="auto">
        <a:xfrm>
          <a:off x="600075" y="2752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28575</xdr:colOff>
      <xdr:row>12</xdr:row>
      <xdr:rowOff>9525</xdr:rowOff>
    </xdr:from>
    <xdr:to>
      <xdr:col>4</xdr:col>
      <xdr:colOff>104775</xdr:colOff>
      <xdr:row>12</xdr:row>
      <xdr:rowOff>190500</xdr:rowOff>
    </xdr:to>
    <xdr:sp macro="" textlink="">
      <xdr:nvSpPr>
        <xdr:cNvPr id="9232" name="Text Box 33"/>
        <xdr:cNvSpPr txBox="1">
          <a:spLocks noChangeArrowheads="1"/>
        </xdr:cNvSpPr>
      </xdr:nvSpPr>
      <xdr:spPr bwMode="auto">
        <a:xfrm>
          <a:off x="600075" y="20478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4</xdr:col>
      <xdr:colOff>28575</xdr:colOff>
      <xdr:row>10</xdr:row>
      <xdr:rowOff>0</xdr:rowOff>
    </xdr:from>
    <xdr:to>
      <xdr:col>4</xdr:col>
      <xdr:colOff>104775</xdr:colOff>
      <xdr:row>10</xdr:row>
      <xdr:rowOff>180975</xdr:rowOff>
    </xdr:to>
    <xdr:sp macro="" textlink="">
      <xdr:nvSpPr>
        <xdr:cNvPr id="9233" name="Text Box 34"/>
        <xdr:cNvSpPr txBox="1">
          <a:spLocks noChangeArrowheads="1"/>
        </xdr:cNvSpPr>
      </xdr:nvSpPr>
      <xdr:spPr bwMode="auto">
        <a:xfrm>
          <a:off x="600075" y="1762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28575</xdr:colOff>
      <xdr:row>8</xdr:row>
      <xdr:rowOff>28575</xdr:rowOff>
    </xdr:from>
    <xdr:to>
      <xdr:col>4</xdr:col>
      <xdr:colOff>104775</xdr:colOff>
      <xdr:row>9</xdr:row>
      <xdr:rowOff>0</xdr:rowOff>
    </xdr:to>
    <xdr:sp macro="" textlink="">
      <xdr:nvSpPr>
        <xdr:cNvPr id="9234" name="Text Box 35"/>
        <xdr:cNvSpPr txBox="1">
          <a:spLocks noChangeArrowheads="1"/>
        </xdr:cNvSpPr>
      </xdr:nvSpPr>
      <xdr:spPr bwMode="auto">
        <a:xfrm>
          <a:off x="600075" y="12382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28575</xdr:colOff>
      <xdr:row>6</xdr:row>
      <xdr:rowOff>19050</xdr:rowOff>
    </xdr:from>
    <xdr:to>
      <xdr:col>4</xdr:col>
      <xdr:colOff>104775</xdr:colOff>
      <xdr:row>6</xdr:row>
      <xdr:rowOff>200025</xdr:rowOff>
    </xdr:to>
    <xdr:sp macro="" textlink="">
      <xdr:nvSpPr>
        <xdr:cNvPr id="9235" name="Text Box 36"/>
        <xdr:cNvSpPr txBox="1">
          <a:spLocks noChangeArrowheads="1"/>
        </xdr:cNvSpPr>
      </xdr:nvSpPr>
      <xdr:spPr bwMode="auto">
        <a:xfrm>
          <a:off x="600075" y="9334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39</xdr:col>
      <xdr:colOff>114300</xdr:colOff>
      <xdr:row>5</xdr:row>
      <xdr:rowOff>171450</xdr:rowOff>
    </xdr:from>
    <xdr:to>
      <xdr:col>47</xdr:col>
      <xdr:colOff>28575</xdr:colOff>
      <xdr:row>7</xdr:row>
      <xdr:rowOff>47625</xdr:rowOff>
    </xdr:to>
    <xdr:sp macro="" textlink="ToolInfo">
      <xdr:nvSpPr>
        <xdr:cNvPr id="9236" name="Text Box 37"/>
        <xdr:cNvSpPr txBox="1">
          <a:spLocks noChangeArrowheads="1"/>
        </xdr:cNvSpPr>
      </xdr:nvSpPr>
      <xdr:spPr bwMode="auto">
        <a:xfrm>
          <a:off x="5572125" y="876300"/>
          <a:ext cx="1114425" cy="295275"/>
        </a:xfrm>
        <a:prstGeom prst="rect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fld id="{9F8F40B1-1C30-4886-9442-9310DE9448FF}" type="TxLink"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Neuanlage eines Mandats V.3.93 (17.09.2012)</a:t>
          </a:fld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PrintsWithSheet="0"/>
  </xdr:twoCellAnchor>
  <xdr:twoCellAnchor editAs="oneCell">
    <xdr:from>
      <xdr:col>1</xdr:col>
      <xdr:colOff>152400</xdr:colOff>
      <xdr:row>63</xdr:row>
      <xdr:rowOff>19050</xdr:rowOff>
    </xdr:from>
    <xdr:to>
      <xdr:col>3</xdr:col>
      <xdr:colOff>9525</xdr:colOff>
      <xdr:row>90</xdr:row>
      <xdr:rowOff>200025</xdr:rowOff>
    </xdr:to>
    <xdr:grpSp>
      <xdr:nvGrpSpPr>
        <xdr:cNvPr id="9242" name="Group 26"/>
        <xdr:cNvGrpSpPr>
          <a:grpSpLocks/>
        </xdr:cNvGrpSpPr>
      </xdr:nvGrpSpPr>
      <xdr:grpSpPr bwMode="auto">
        <a:xfrm>
          <a:off x="209550" y="8039100"/>
          <a:ext cx="200025" cy="3152775"/>
          <a:chOff x="17" y="772"/>
          <a:chExt cx="23" cy="330"/>
        </a:xfrm>
      </xdr:grpSpPr>
      <xdr:sp macro="" textlink="">
        <xdr:nvSpPr>
          <xdr:cNvPr id="9243" name="Text 51"/>
          <xdr:cNvSpPr txBox="1">
            <a:spLocks noChangeArrowheads="1"/>
          </xdr:cNvSpPr>
        </xdr:nvSpPr>
        <xdr:spPr bwMode="auto">
          <a:xfrm>
            <a:off x="17" y="772"/>
            <a:ext cx="14" cy="311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vert="vert270" wrap="square" lIns="18288" tIns="0" rIns="18288" bIns="18288" anchor="ctr" upright="1"/>
          <a:lstStyle/>
          <a:p>
            <a:pPr algn="l" rtl="0">
              <a:defRPr sz="1000"/>
            </a:pPr>
            <a:r>
              <a:rPr lang="de-DE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Dieses Formular ist mit einem Programm der DATEV eG erstellt. Das Programm erzeugt</a:t>
            </a:r>
          </a:p>
        </xdr:txBody>
      </xdr:sp>
      <xdr:pic>
        <xdr:nvPicPr>
          <xdr:cNvPr id="9244" name="Bild 5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0" y="1085"/>
            <a:ext cx="17" cy="17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  <xdr:sp macro="" textlink="">
        <xdr:nvSpPr>
          <xdr:cNvPr id="9245" name="Text 53"/>
          <xdr:cNvSpPr txBox="1">
            <a:spLocks noChangeArrowheads="1"/>
          </xdr:cNvSpPr>
        </xdr:nvSpPr>
        <xdr:spPr bwMode="auto">
          <a:xfrm>
            <a:off x="27" y="804"/>
            <a:ext cx="13" cy="279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vert="vert270" wrap="square" lIns="18288" tIns="0" rIns="18288" bIns="18288" anchor="ctr" upright="1"/>
          <a:lstStyle/>
          <a:p>
            <a:pPr algn="l" rtl="0">
              <a:defRPr sz="1000"/>
            </a:pPr>
            <a:r>
              <a:rPr lang="de-DE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bei bestimmungsgemäßer Anwendung den Wortlaut des amtlichen Vordrucks.</a:t>
            </a:r>
          </a:p>
        </xdr:txBody>
      </xdr:sp>
    </xdr:grpSp>
    <xdr:clientData/>
  </xdr:twoCellAnchor>
  <xdr:twoCellAnchor>
    <xdr:from>
      <xdr:col>3</xdr:col>
      <xdr:colOff>142875</xdr:colOff>
      <xdr:row>64</xdr:row>
      <xdr:rowOff>0</xdr:rowOff>
    </xdr:from>
    <xdr:to>
      <xdr:col>4</xdr:col>
      <xdr:colOff>104775</xdr:colOff>
      <xdr:row>64</xdr:row>
      <xdr:rowOff>180975</xdr:rowOff>
    </xdr:to>
    <xdr:sp macro="" textlink="">
      <xdr:nvSpPr>
        <xdr:cNvPr id="9246" name="Text Box 18"/>
        <xdr:cNvSpPr txBox="1">
          <a:spLocks noChangeArrowheads="1"/>
        </xdr:cNvSpPr>
      </xdr:nvSpPr>
      <xdr:spPr bwMode="auto">
        <a:xfrm>
          <a:off x="542925" y="810577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3</xdr:col>
      <xdr:colOff>142875</xdr:colOff>
      <xdr:row>67</xdr:row>
      <xdr:rowOff>9525</xdr:rowOff>
    </xdr:from>
    <xdr:to>
      <xdr:col>4</xdr:col>
      <xdr:colOff>104775</xdr:colOff>
      <xdr:row>67</xdr:row>
      <xdr:rowOff>190500</xdr:rowOff>
    </xdr:to>
    <xdr:sp macro="" textlink="">
      <xdr:nvSpPr>
        <xdr:cNvPr id="9247" name="Text Box 18"/>
        <xdr:cNvSpPr txBox="1">
          <a:spLocks noChangeArrowheads="1"/>
        </xdr:cNvSpPr>
      </xdr:nvSpPr>
      <xdr:spPr bwMode="auto">
        <a:xfrm>
          <a:off x="542925" y="843915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3</xdr:col>
      <xdr:colOff>142875</xdr:colOff>
      <xdr:row>70</xdr:row>
      <xdr:rowOff>19050</xdr:rowOff>
    </xdr:from>
    <xdr:to>
      <xdr:col>4</xdr:col>
      <xdr:colOff>104775</xdr:colOff>
      <xdr:row>70</xdr:row>
      <xdr:rowOff>200025</xdr:rowOff>
    </xdr:to>
    <xdr:sp macro="" textlink="">
      <xdr:nvSpPr>
        <xdr:cNvPr id="9248" name="Text Box 18"/>
        <xdr:cNvSpPr txBox="1">
          <a:spLocks noChangeArrowheads="1"/>
        </xdr:cNvSpPr>
      </xdr:nvSpPr>
      <xdr:spPr bwMode="auto">
        <a:xfrm>
          <a:off x="542925" y="877252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142875</xdr:colOff>
      <xdr:row>75</xdr:row>
      <xdr:rowOff>0</xdr:rowOff>
    </xdr:from>
    <xdr:to>
      <xdr:col>4</xdr:col>
      <xdr:colOff>104775</xdr:colOff>
      <xdr:row>75</xdr:row>
      <xdr:rowOff>180975</xdr:rowOff>
    </xdr:to>
    <xdr:sp macro="" textlink="">
      <xdr:nvSpPr>
        <xdr:cNvPr id="9249" name="Text Box 18"/>
        <xdr:cNvSpPr txBox="1">
          <a:spLocks noChangeArrowheads="1"/>
        </xdr:cNvSpPr>
      </xdr:nvSpPr>
      <xdr:spPr bwMode="auto">
        <a:xfrm>
          <a:off x="542925" y="93726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3</xdr:col>
      <xdr:colOff>142875</xdr:colOff>
      <xdr:row>78</xdr:row>
      <xdr:rowOff>0</xdr:rowOff>
    </xdr:from>
    <xdr:to>
      <xdr:col>4</xdr:col>
      <xdr:colOff>104775</xdr:colOff>
      <xdr:row>78</xdr:row>
      <xdr:rowOff>180975</xdr:rowOff>
    </xdr:to>
    <xdr:sp macro="" textlink="">
      <xdr:nvSpPr>
        <xdr:cNvPr id="9250" name="Text Box 18"/>
        <xdr:cNvSpPr txBox="1">
          <a:spLocks noChangeArrowheads="1"/>
        </xdr:cNvSpPr>
      </xdr:nvSpPr>
      <xdr:spPr bwMode="auto">
        <a:xfrm>
          <a:off x="542925" y="969645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3</xdr:col>
      <xdr:colOff>142875</xdr:colOff>
      <xdr:row>81</xdr:row>
      <xdr:rowOff>9525</xdr:rowOff>
    </xdr:from>
    <xdr:to>
      <xdr:col>4</xdr:col>
      <xdr:colOff>104775</xdr:colOff>
      <xdr:row>81</xdr:row>
      <xdr:rowOff>190500</xdr:rowOff>
    </xdr:to>
    <xdr:sp macro="" textlink="">
      <xdr:nvSpPr>
        <xdr:cNvPr id="9251" name="Text Box 18"/>
        <xdr:cNvSpPr txBox="1">
          <a:spLocks noChangeArrowheads="1"/>
        </xdr:cNvSpPr>
      </xdr:nvSpPr>
      <xdr:spPr bwMode="auto">
        <a:xfrm>
          <a:off x="542925" y="1002982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142875</xdr:colOff>
      <xdr:row>32</xdr:row>
      <xdr:rowOff>19050</xdr:rowOff>
    </xdr:from>
    <xdr:to>
      <xdr:col>4</xdr:col>
      <xdr:colOff>104775</xdr:colOff>
      <xdr:row>32</xdr:row>
      <xdr:rowOff>200025</xdr:rowOff>
    </xdr:to>
    <xdr:sp macro="" textlink="">
      <xdr:nvSpPr>
        <xdr:cNvPr id="9252" name="Text Box 26"/>
        <xdr:cNvSpPr txBox="1">
          <a:spLocks noChangeArrowheads="1"/>
        </xdr:cNvSpPr>
      </xdr:nvSpPr>
      <xdr:spPr bwMode="auto">
        <a:xfrm>
          <a:off x="542925" y="43815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3</xdr:col>
      <xdr:colOff>142875</xdr:colOff>
      <xdr:row>55</xdr:row>
      <xdr:rowOff>9525</xdr:rowOff>
    </xdr:from>
    <xdr:to>
      <xdr:col>4</xdr:col>
      <xdr:colOff>104775</xdr:colOff>
      <xdr:row>55</xdr:row>
      <xdr:rowOff>190500</xdr:rowOff>
    </xdr:to>
    <xdr:sp macro="" textlink="">
      <xdr:nvSpPr>
        <xdr:cNvPr id="9253" name="Text Box 18"/>
        <xdr:cNvSpPr txBox="1">
          <a:spLocks noChangeArrowheads="1"/>
        </xdr:cNvSpPr>
      </xdr:nvSpPr>
      <xdr:spPr bwMode="auto">
        <a:xfrm>
          <a:off x="542925" y="714375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3</xdr:col>
      <xdr:colOff>142875</xdr:colOff>
      <xdr:row>58</xdr:row>
      <xdr:rowOff>9525</xdr:rowOff>
    </xdr:from>
    <xdr:to>
      <xdr:col>4</xdr:col>
      <xdr:colOff>104775</xdr:colOff>
      <xdr:row>58</xdr:row>
      <xdr:rowOff>190500</xdr:rowOff>
    </xdr:to>
    <xdr:sp macro="" textlink="">
      <xdr:nvSpPr>
        <xdr:cNvPr id="9254" name="Text Box 18"/>
        <xdr:cNvSpPr txBox="1">
          <a:spLocks noChangeArrowheads="1"/>
        </xdr:cNvSpPr>
      </xdr:nvSpPr>
      <xdr:spPr bwMode="auto">
        <a:xfrm>
          <a:off x="542925" y="74676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3</xdr:col>
      <xdr:colOff>142875</xdr:colOff>
      <xdr:row>84</xdr:row>
      <xdr:rowOff>19050</xdr:rowOff>
    </xdr:from>
    <xdr:to>
      <xdr:col>4</xdr:col>
      <xdr:colOff>104775</xdr:colOff>
      <xdr:row>84</xdr:row>
      <xdr:rowOff>200025</xdr:rowOff>
    </xdr:to>
    <xdr:sp macro="" textlink="">
      <xdr:nvSpPr>
        <xdr:cNvPr id="9255" name="Text Box 18"/>
        <xdr:cNvSpPr txBox="1">
          <a:spLocks noChangeArrowheads="1"/>
        </xdr:cNvSpPr>
      </xdr:nvSpPr>
      <xdr:spPr bwMode="auto">
        <a:xfrm>
          <a:off x="542925" y="103632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3</xdr:col>
      <xdr:colOff>142875</xdr:colOff>
      <xdr:row>87</xdr:row>
      <xdr:rowOff>19050</xdr:rowOff>
    </xdr:from>
    <xdr:to>
      <xdr:col>4</xdr:col>
      <xdr:colOff>104775</xdr:colOff>
      <xdr:row>87</xdr:row>
      <xdr:rowOff>200025</xdr:rowOff>
    </xdr:to>
    <xdr:sp macro="" textlink="">
      <xdr:nvSpPr>
        <xdr:cNvPr id="9256" name="Text Box 18"/>
        <xdr:cNvSpPr txBox="1">
          <a:spLocks noChangeArrowheads="1"/>
        </xdr:cNvSpPr>
      </xdr:nvSpPr>
      <xdr:spPr bwMode="auto">
        <a:xfrm>
          <a:off x="542925" y="1068705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3</xdr:col>
      <xdr:colOff>142875</xdr:colOff>
      <xdr:row>90</xdr:row>
      <xdr:rowOff>28575</xdr:rowOff>
    </xdr:from>
    <xdr:to>
      <xdr:col>4</xdr:col>
      <xdr:colOff>104775</xdr:colOff>
      <xdr:row>91</xdr:row>
      <xdr:rowOff>0</xdr:rowOff>
    </xdr:to>
    <xdr:sp macro="" textlink="">
      <xdr:nvSpPr>
        <xdr:cNvPr id="9257" name="Text Box 18"/>
        <xdr:cNvSpPr txBox="1">
          <a:spLocks noChangeArrowheads="1"/>
        </xdr:cNvSpPr>
      </xdr:nvSpPr>
      <xdr:spPr bwMode="auto">
        <a:xfrm>
          <a:off x="542925" y="1102042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7</xdr:col>
      <xdr:colOff>0</xdr:colOff>
      <xdr:row>12</xdr:row>
      <xdr:rowOff>142875</xdr:rowOff>
    </xdr:from>
    <xdr:to>
      <xdr:col>45</xdr:col>
      <xdr:colOff>0</xdr:colOff>
      <xdr:row>13</xdr:row>
      <xdr:rowOff>114300</xdr:rowOff>
    </xdr:to>
    <xdr:sp macro="" textlink="">
      <xdr:nvSpPr>
        <xdr:cNvPr id="9258" name="Text Box 42"/>
        <xdr:cNvSpPr txBox="1">
          <a:spLocks noChangeArrowheads="1"/>
        </xdr:cNvSpPr>
      </xdr:nvSpPr>
      <xdr:spPr bwMode="auto">
        <a:xfrm>
          <a:off x="933450" y="2181225"/>
          <a:ext cx="54006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- Bitte beantworten Sie nur die Fragen zu Abschnitt 1, Abschnitt 2 - nur Textziffer 2.7, Abschnitt 3 und Abschnitt 8 -</a:t>
          </a:r>
        </a:p>
      </xdr:txBody>
    </xdr:sp>
    <xdr:clientData/>
  </xdr:twoCellAnchor>
  <xdr:twoCellAnchor>
    <xdr:from>
      <xdr:col>35</xdr:col>
      <xdr:colOff>28575</xdr:colOff>
      <xdr:row>67</xdr:row>
      <xdr:rowOff>85725</xdr:rowOff>
    </xdr:from>
    <xdr:to>
      <xdr:col>43</xdr:col>
      <xdr:colOff>38100</xdr:colOff>
      <xdr:row>69</xdr:row>
      <xdr:rowOff>19050</xdr:rowOff>
    </xdr:to>
    <xdr:sp macro="" textlink="">
      <xdr:nvSpPr>
        <xdr:cNvPr id="9260" name="Text Box 44"/>
        <xdr:cNvSpPr txBox="1">
          <a:spLocks noChangeArrowheads="1"/>
        </xdr:cNvSpPr>
      </xdr:nvSpPr>
      <xdr:spPr bwMode="auto">
        <a:xfrm>
          <a:off x="5124450" y="8515350"/>
          <a:ext cx="9048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e-D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Religionsschlüssel: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4</xdr:col>
          <xdr:colOff>66675</xdr:colOff>
          <xdr:row>0</xdr:row>
          <xdr:rowOff>190500</xdr:rowOff>
        </xdr:to>
        <xdr:sp macro="" textlink="">
          <xdr:nvSpPr>
            <xdr:cNvPr id="9237" name="Button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0</xdr:row>
          <xdr:rowOff>9525</xdr:rowOff>
        </xdr:from>
        <xdr:to>
          <xdr:col>19</xdr:col>
          <xdr:colOff>200025</xdr:colOff>
          <xdr:row>0</xdr:row>
          <xdr:rowOff>190500</xdr:rowOff>
        </xdr:to>
        <xdr:sp macro="" textlink="">
          <xdr:nvSpPr>
            <xdr:cNvPr id="9238" name="Button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Stammdaten-Auswahl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0</xdr:row>
          <xdr:rowOff>9525</xdr:rowOff>
        </xdr:from>
        <xdr:to>
          <xdr:col>31</xdr:col>
          <xdr:colOff>9525</xdr:colOff>
          <xdr:row>0</xdr:row>
          <xdr:rowOff>190500</xdr:rowOff>
        </xdr:to>
        <xdr:sp macro="" textlink="">
          <xdr:nvSpPr>
            <xdr:cNvPr id="9239" name="Button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Stammdaten-Schnellübernahme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133350</xdr:colOff>
          <xdr:row>0</xdr:row>
          <xdr:rowOff>9525</xdr:rowOff>
        </xdr:from>
        <xdr:to>
          <xdr:col>48</xdr:col>
          <xdr:colOff>0</xdr:colOff>
          <xdr:row>0</xdr:row>
          <xdr:rowOff>190500</xdr:rowOff>
        </xdr:to>
        <xdr:sp macro="" textlink="">
          <xdr:nvSpPr>
            <xdr:cNvPr id="9240" name="Button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Bedienungsanleitung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0</xdr:row>
          <xdr:rowOff>0</xdr:rowOff>
        </xdr:from>
        <xdr:to>
          <xdr:col>40</xdr:col>
          <xdr:colOff>38100</xdr:colOff>
          <xdr:row>0</xdr:row>
          <xdr:rowOff>219075</xdr:rowOff>
        </xdr:to>
        <xdr:sp macro="" textlink="">
          <xdr:nvSpPr>
            <xdr:cNvPr id="9241" name="chkbEingabekontrolle1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Eingabekontrolle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75</xdr:row>
          <xdr:rowOff>0</xdr:rowOff>
        </xdr:from>
        <xdr:to>
          <xdr:col>47</xdr:col>
          <xdr:colOff>142875</xdr:colOff>
          <xdr:row>75</xdr:row>
          <xdr:rowOff>200025</xdr:rowOff>
        </xdr:to>
        <xdr:sp macro="" textlink="">
          <xdr:nvSpPr>
            <xdr:cNvPr id="9261" name="BankenAuswahl1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133350</xdr:colOff>
          <xdr:row>77</xdr:row>
          <xdr:rowOff>57150</xdr:rowOff>
        </xdr:from>
        <xdr:to>
          <xdr:col>43</xdr:col>
          <xdr:colOff>152400</xdr:colOff>
          <xdr:row>79</xdr:row>
          <xdr:rowOff>0</xdr:rowOff>
        </xdr:to>
        <xdr:sp macro="" textlink="">
          <xdr:nvSpPr>
            <xdr:cNvPr id="9263" name="BankAlleBLZ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133350</xdr:colOff>
          <xdr:row>78</xdr:row>
          <xdr:rowOff>200025</xdr:rowOff>
        </xdr:from>
        <xdr:to>
          <xdr:col>43</xdr:col>
          <xdr:colOff>152400</xdr:colOff>
          <xdr:row>81</xdr:row>
          <xdr:rowOff>114300</xdr:rowOff>
        </xdr:to>
        <xdr:sp macro="" textlink="">
          <xdr:nvSpPr>
            <xdr:cNvPr id="9264" name="BankAlleIBAN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97</xdr:row>
      <xdr:rowOff>0</xdr:rowOff>
    </xdr:from>
    <xdr:to>
      <xdr:col>3</xdr:col>
      <xdr:colOff>104775</xdr:colOff>
      <xdr:row>97</xdr:row>
      <xdr:rowOff>0</xdr:rowOff>
    </xdr:to>
    <xdr:sp macro="" textlink="">
      <xdr:nvSpPr>
        <xdr:cNvPr id="10242" name="Text Box 19"/>
        <xdr:cNvSpPr txBox="1">
          <a:spLocks noChangeArrowheads="1"/>
        </xdr:cNvSpPr>
      </xdr:nvSpPr>
      <xdr:spPr bwMode="auto">
        <a:xfrm>
          <a:off x="352425" y="1115377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2</xdr:col>
      <xdr:colOff>142875</xdr:colOff>
      <xdr:row>97</xdr:row>
      <xdr:rowOff>0</xdr:rowOff>
    </xdr:from>
    <xdr:to>
      <xdr:col>3</xdr:col>
      <xdr:colOff>104775</xdr:colOff>
      <xdr:row>97</xdr:row>
      <xdr:rowOff>0</xdr:rowOff>
    </xdr:to>
    <xdr:sp macro="" textlink="">
      <xdr:nvSpPr>
        <xdr:cNvPr id="10243" name="Text Box 20"/>
        <xdr:cNvSpPr txBox="1">
          <a:spLocks noChangeArrowheads="1"/>
        </xdr:cNvSpPr>
      </xdr:nvSpPr>
      <xdr:spPr bwMode="auto">
        <a:xfrm>
          <a:off x="352425" y="1115377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2</xdr:col>
      <xdr:colOff>142875</xdr:colOff>
      <xdr:row>97</xdr:row>
      <xdr:rowOff>0</xdr:rowOff>
    </xdr:from>
    <xdr:to>
      <xdr:col>3</xdr:col>
      <xdr:colOff>104775</xdr:colOff>
      <xdr:row>97</xdr:row>
      <xdr:rowOff>0</xdr:rowOff>
    </xdr:to>
    <xdr:sp macro="" textlink="">
      <xdr:nvSpPr>
        <xdr:cNvPr id="10250" name="Text Box 27"/>
        <xdr:cNvSpPr txBox="1">
          <a:spLocks noChangeArrowheads="1"/>
        </xdr:cNvSpPr>
      </xdr:nvSpPr>
      <xdr:spPr bwMode="auto">
        <a:xfrm>
          <a:off x="352425" y="1115377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3</xdr:col>
      <xdr:colOff>28575</xdr:colOff>
      <xdr:row>79</xdr:row>
      <xdr:rowOff>0</xdr:rowOff>
    </xdr:from>
    <xdr:to>
      <xdr:col>3</xdr:col>
      <xdr:colOff>104775</xdr:colOff>
      <xdr:row>79</xdr:row>
      <xdr:rowOff>0</xdr:rowOff>
    </xdr:to>
    <xdr:sp macro="" textlink="">
      <xdr:nvSpPr>
        <xdr:cNvPr id="10253" name="Text Box 30"/>
        <xdr:cNvSpPr txBox="1">
          <a:spLocks noChangeArrowheads="1"/>
        </xdr:cNvSpPr>
      </xdr:nvSpPr>
      <xdr:spPr bwMode="auto">
        <a:xfrm>
          <a:off x="390525" y="89630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3</xdr:col>
      <xdr:colOff>28575</xdr:colOff>
      <xdr:row>6</xdr:row>
      <xdr:rowOff>0</xdr:rowOff>
    </xdr:from>
    <xdr:to>
      <xdr:col>3</xdr:col>
      <xdr:colOff>104775</xdr:colOff>
      <xdr:row>6</xdr:row>
      <xdr:rowOff>0</xdr:rowOff>
    </xdr:to>
    <xdr:sp macro="" textlink="">
      <xdr:nvSpPr>
        <xdr:cNvPr id="10259" name="Text Box 36"/>
        <xdr:cNvSpPr txBox="1">
          <a:spLocks noChangeArrowheads="1"/>
        </xdr:cNvSpPr>
      </xdr:nvSpPr>
      <xdr:spPr bwMode="auto">
        <a:xfrm>
          <a:off x="390525" y="7620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0</xdr:colOff>
      <xdr:row>7</xdr:row>
      <xdr:rowOff>28575</xdr:rowOff>
    </xdr:from>
    <xdr:to>
      <xdr:col>18</xdr:col>
      <xdr:colOff>9525</xdr:colOff>
      <xdr:row>9</xdr:row>
      <xdr:rowOff>123825</xdr:rowOff>
    </xdr:to>
    <xdr:sp macro="" textlink="">
      <xdr:nvSpPr>
        <xdr:cNvPr id="10276" name="Text Box 36"/>
        <xdr:cNvSpPr txBox="1">
          <a:spLocks noChangeArrowheads="1"/>
        </xdr:cNvSpPr>
      </xdr:nvSpPr>
      <xdr:spPr bwMode="auto">
        <a:xfrm>
          <a:off x="723900" y="1000125"/>
          <a:ext cx="1714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Personensteuererstattungen</a:t>
          </a:r>
        </a:p>
      </xdr:txBody>
    </xdr:sp>
    <xdr:clientData/>
  </xdr:twoCellAnchor>
  <xdr:twoCellAnchor>
    <xdr:from>
      <xdr:col>32</xdr:col>
      <xdr:colOff>0</xdr:colOff>
      <xdr:row>7</xdr:row>
      <xdr:rowOff>28575</xdr:rowOff>
    </xdr:from>
    <xdr:to>
      <xdr:col>43</xdr:col>
      <xdr:colOff>114300</xdr:colOff>
      <xdr:row>9</xdr:row>
      <xdr:rowOff>142875</xdr:rowOff>
    </xdr:to>
    <xdr:sp macro="" textlink="">
      <xdr:nvSpPr>
        <xdr:cNvPr id="10277" name="Text Box 37"/>
        <xdr:cNvSpPr txBox="1">
          <a:spLocks noChangeArrowheads="1"/>
        </xdr:cNvSpPr>
      </xdr:nvSpPr>
      <xdr:spPr bwMode="auto">
        <a:xfrm>
          <a:off x="4352925" y="1000125"/>
          <a:ext cx="1714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(Bitte </a:t>
          </a: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entweder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Kto.Nr., BLZ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18</xdr:col>
      <xdr:colOff>9525</xdr:colOff>
      <xdr:row>30</xdr:row>
      <xdr:rowOff>123825</xdr:rowOff>
    </xdr:to>
    <xdr:sp macro="" textlink="">
      <xdr:nvSpPr>
        <xdr:cNvPr id="10278" name="Text Box 38"/>
        <xdr:cNvSpPr txBox="1">
          <a:spLocks noChangeArrowheads="1"/>
        </xdr:cNvSpPr>
      </xdr:nvSpPr>
      <xdr:spPr bwMode="auto">
        <a:xfrm>
          <a:off x="723900" y="3171825"/>
          <a:ext cx="1714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Betriebssteuererstattungen</a:t>
          </a:r>
        </a:p>
      </xdr:txBody>
    </xdr:sp>
    <xdr:clientData/>
  </xdr:twoCellAnchor>
  <xdr:twoCellAnchor>
    <xdr:from>
      <xdr:col>32</xdr:col>
      <xdr:colOff>0</xdr:colOff>
      <xdr:row>28</xdr:row>
      <xdr:rowOff>9525</xdr:rowOff>
    </xdr:from>
    <xdr:to>
      <xdr:col>43</xdr:col>
      <xdr:colOff>114300</xdr:colOff>
      <xdr:row>30</xdr:row>
      <xdr:rowOff>123825</xdr:rowOff>
    </xdr:to>
    <xdr:sp macro="" textlink="">
      <xdr:nvSpPr>
        <xdr:cNvPr id="10279" name="Text Box 39"/>
        <xdr:cNvSpPr txBox="1">
          <a:spLocks noChangeArrowheads="1"/>
        </xdr:cNvSpPr>
      </xdr:nvSpPr>
      <xdr:spPr bwMode="auto">
        <a:xfrm>
          <a:off x="4352925" y="3181350"/>
          <a:ext cx="17145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(Bitte </a:t>
          </a: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entweder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Kto.Nr., BLZ</a:t>
          </a:r>
        </a:p>
      </xdr:txBody>
    </xdr:sp>
    <xdr:clientData/>
  </xdr:twoCellAnchor>
  <xdr:twoCellAnchor>
    <xdr:from>
      <xdr:col>2</xdr:col>
      <xdr:colOff>123825</xdr:colOff>
      <xdr:row>30</xdr:row>
      <xdr:rowOff>19050</xdr:rowOff>
    </xdr:from>
    <xdr:to>
      <xdr:col>3</xdr:col>
      <xdr:colOff>104775</xdr:colOff>
      <xdr:row>30</xdr:row>
      <xdr:rowOff>200025</xdr:rowOff>
    </xdr:to>
    <xdr:sp macro="" textlink="">
      <xdr:nvSpPr>
        <xdr:cNvPr id="10281" name="Text Box 18"/>
        <xdr:cNvSpPr txBox="1">
          <a:spLocks noChangeArrowheads="1"/>
        </xdr:cNvSpPr>
      </xdr:nvSpPr>
      <xdr:spPr bwMode="auto">
        <a:xfrm>
          <a:off x="333375" y="324802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</a:p>
      </xdr:txBody>
    </xdr:sp>
    <xdr:clientData/>
  </xdr:twoCellAnchor>
  <xdr:twoCellAnchor>
    <xdr:from>
      <xdr:col>2</xdr:col>
      <xdr:colOff>123825</xdr:colOff>
      <xdr:row>36</xdr:row>
      <xdr:rowOff>19050</xdr:rowOff>
    </xdr:from>
    <xdr:to>
      <xdr:col>3</xdr:col>
      <xdr:colOff>104775</xdr:colOff>
      <xdr:row>36</xdr:row>
      <xdr:rowOff>190500</xdr:rowOff>
    </xdr:to>
    <xdr:sp macro="" textlink="">
      <xdr:nvSpPr>
        <xdr:cNvPr id="10282" name="Text Box 18"/>
        <xdr:cNvSpPr txBox="1">
          <a:spLocks noChangeArrowheads="1"/>
        </xdr:cNvSpPr>
      </xdr:nvSpPr>
      <xdr:spPr bwMode="auto">
        <a:xfrm>
          <a:off x="333375" y="389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40</a:t>
          </a:r>
        </a:p>
      </xdr:txBody>
    </xdr:sp>
    <xdr:clientData/>
  </xdr:twoCellAnchor>
  <xdr:twoCellAnchor>
    <xdr:from>
      <xdr:col>2</xdr:col>
      <xdr:colOff>123825</xdr:colOff>
      <xdr:row>33</xdr:row>
      <xdr:rowOff>28575</xdr:rowOff>
    </xdr:from>
    <xdr:to>
      <xdr:col>3</xdr:col>
      <xdr:colOff>104775</xdr:colOff>
      <xdr:row>34</xdr:row>
      <xdr:rowOff>0</xdr:rowOff>
    </xdr:to>
    <xdr:sp macro="" textlink="">
      <xdr:nvSpPr>
        <xdr:cNvPr id="10283" name="Text Box 18"/>
        <xdr:cNvSpPr txBox="1">
          <a:spLocks noChangeArrowheads="1"/>
        </xdr:cNvSpPr>
      </xdr:nvSpPr>
      <xdr:spPr bwMode="auto">
        <a:xfrm>
          <a:off x="333375" y="359092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39</a:t>
          </a:r>
        </a:p>
      </xdr:txBody>
    </xdr:sp>
    <xdr:clientData/>
  </xdr:twoCellAnchor>
  <xdr:twoCellAnchor>
    <xdr:from>
      <xdr:col>2</xdr:col>
      <xdr:colOff>123825</xdr:colOff>
      <xdr:row>39</xdr:row>
      <xdr:rowOff>28575</xdr:rowOff>
    </xdr:from>
    <xdr:to>
      <xdr:col>3</xdr:col>
      <xdr:colOff>104775</xdr:colOff>
      <xdr:row>39</xdr:row>
      <xdr:rowOff>200025</xdr:rowOff>
    </xdr:to>
    <xdr:sp macro="" textlink="">
      <xdr:nvSpPr>
        <xdr:cNvPr id="10284" name="Text Box 18"/>
        <xdr:cNvSpPr txBox="1">
          <a:spLocks noChangeArrowheads="1"/>
        </xdr:cNvSpPr>
      </xdr:nvSpPr>
      <xdr:spPr bwMode="auto">
        <a:xfrm>
          <a:off x="333375" y="42195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41</a:t>
          </a:r>
        </a:p>
      </xdr:txBody>
    </xdr:sp>
    <xdr:clientData/>
  </xdr:twoCellAnchor>
  <xdr:twoCellAnchor>
    <xdr:from>
      <xdr:col>2</xdr:col>
      <xdr:colOff>123825</xdr:colOff>
      <xdr:row>42</xdr:row>
      <xdr:rowOff>9525</xdr:rowOff>
    </xdr:from>
    <xdr:to>
      <xdr:col>3</xdr:col>
      <xdr:colOff>104775</xdr:colOff>
      <xdr:row>42</xdr:row>
      <xdr:rowOff>180975</xdr:rowOff>
    </xdr:to>
    <xdr:sp macro="" textlink="">
      <xdr:nvSpPr>
        <xdr:cNvPr id="10285" name="Text Box 18"/>
        <xdr:cNvSpPr txBox="1">
          <a:spLocks noChangeArrowheads="1"/>
        </xdr:cNvSpPr>
      </xdr:nvSpPr>
      <xdr:spPr bwMode="auto">
        <a:xfrm>
          <a:off x="333375" y="4514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421</a:t>
          </a:r>
        </a:p>
      </xdr:txBody>
    </xdr:sp>
    <xdr:clientData/>
  </xdr:twoCellAnchor>
  <xdr:twoCellAnchor>
    <xdr:from>
      <xdr:col>2</xdr:col>
      <xdr:colOff>123825</xdr:colOff>
      <xdr:row>9</xdr:row>
      <xdr:rowOff>9525</xdr:rowOff>
    </xdr:from>
    <xdr:to>
      <xdr:col>3</xdr:col>
      <xdr:colOff>104775</xdr:colOff>
      <xdr:row>9</xdr:row>
      <xdr:rowOff>190500</xdr:rowOff>
    </xdr:to>
    <xdr:sp macro="" textlink="">
      <xdr:nvSpPr>
        <xdr:cNvPr id="10286" name="Text Box 18"/>
        <xdr:cNvSpPr txBox="1">
          <a:spLocks noChangeArrowheads="1"/>
        </xdr:cNvSpPr>
      </xdr:nvSpPr>
      <xdr:spPr bwMode="auto">
        <a:xfrm>
          <a:off x="333375" y="10668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2</xdr:col>
      <xdr:colOff>123825</xdr:colOff>
      <xdr:row>12</xdr:row>
      <xdr:rowOff>9525</xdr:rowOff>
    </xdr:from>
    <xdr:to>
      <xdr:col>3</xdr:col>
      <xdr:colOff>104775</xdr:colOff>
      <xdr:row>12</xdr:row>
      <xdr:rowOff>190500</xdr:rowOff>
    </xdr:to>
    <xdr:sp macro="" textlink="">
      <xdr:nvSpPr>
        <xdr:cNvPr id="10287" name="Text Box 18"/>
        <xdr:cNvSpPr txBox="1">
          <a:spLocks noChangeArrowheads="1"/>
        </xdr:cNvSpPr>
      </xdr:nvSpPr>
      <xdr:spPr bwMode="auto">
        <a:xfrm>
          <a:off x="333375" y="140017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321</a:t>
          </a:r>
        </a:p>
      </xdr:txBody>
    </xdr:sp>
    <xdr:clientData/>
  </xdr:twoCellAnchor>
  <xdr:twoCellAnchor>
    <xdr:from>
      <xdr:col>2</xdr:col>
      <xdr:colOff>123825</xdr:colOff>
      <xdr:row>15</xdr:row>
      <xdr:rowOff>9525</xdr:rowOff>
    </xdr:from>
    <xdr:to>
      <xdr:col>3</xdr:col>
      <xdr:colOff>104775</xdr:colOff>
      <xdr:row>15</xdr:row>
      <xdr:rowOff>190500</xdr:rowOff>
    </xdr:to>
    <xdr:sp macro="" textlink="">
      <xdr:nvSpPr>
        <xdr:cNvPr id="10288" name="Text Box 18"/>
        <xdr:cNvSpPr txBox="1">
          <a:spLocks noChangeArrowheads="1"/>
        </xdr:cNvSpPr>
      </xdr:nvSpPr>
      <xdr:spPr bwMode="auto">
        <a:xfrm>
          <a:off x="333375" y="17145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123825</xdr:colOff>
      <xdr:row>18</xdr:row>
      <xdr:rowOff>28575</xdr:rowOff>
    </xdr:from>
    <xdr:to>
      <xdr:col>3</xdr:col>
      <xdr:colOff>104775</xdr:colOff>
      <xdr:row>19</xdr:row>
      <xdr:rowOff>0</xdr:rowOff>
    </xdr:to>
    <xdr:sp macro="" textlink="">
      <xdr:nvSpPr>
        <xdr:cNvPr id="10289" name="Text Box 18"/>
        <xdr:cNvSpPr txBox="1">
          <a:spLocks noChangeArrowheads="1"/>
        </xdr:cNvSpPr>
      </xdr:nvSpPr>
      <xdr:spPr bwMode="auto">
        <a:xfrm>
          <a:off x="333375" y="204787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123825</xdr:colOff>
      <xdr:row>21</xdr:row>
      <xdr:rowOff>19050</xdr:rowOff>
    </xdr:from>
    <xdr:to>
      <xdr:col>3</xdr:col>
      <xdr:colOff>104775</xdr:colOff>
      <xdr:row>21</xdr:row>
      <xdr:rowOff>200025</xdr:rowOff>
    </xdr:to>
    <xdr:sp macro="" textlink="">
      <xdr:nvSpPr>
        <xdr:cNvPr id="10290" name="Text Box 18"/>
        <xdr:cNvSpPr txBox="1">
          <a:spLocks noChangeArrowheads="1"/>
        </xdr:cNvSpPr>
      </xdr:nvSpPr>
      <xdr:spPr bwMode="auto">
        <a:xfrm>
          <a:off x="333375" y="235267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2</xdr:col>
      <xdr:colOff>123825</xdr:colOff>
      <xdr:row>23</xdr:row>
      <xdr:rowOff>76200</xdr:rowOff>
    </xdr:from>
    <xdr:to>
      <xdr:col>3</xdr:col>
      <xdr:colOff>104775</xdr:colOff>
      <xdr:row>24</xdr:row>
      <xdr:rowOff>171450</xdr:rowOff>
    </xdr:to>
    <xdr:sp macro="" textlink="">
      <xdr:nvSpPr>
        <xdr:cNvPr id="10291" name="Text Box 18"/>
        <xdr:cNvSpPr txBox="1">
          <a:spLocks noChangeArrowheads="1"/>
        </xdr:cNvSpPr>
      </xdr:nvSpPr>
      <xdr:spPr bwMode="auto">
        <a:xfrm>
          <a:off x="333375" y="263842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123825</xdr:colOff>
      <xdr:row>27</xdr:row>
      <xdr:rowOff>9525</xdr:rowOff>
    </xdr:from>
    <xdr:to>
      <xdr:col>3</xdr:col>
      <xdr:colOff>104775</xdr:colOff>
      <xdr:row>27</xdr:row>
      <xdr:rowOff>190500</xdr:rowOff>
    </xdr:to>
    <xdr:sp macro="" textlink="">
      <xdr:nvSpPr>
        <xdr:cNvPr id="10292" name="Text Box 18"/>
        <xdr:cNvSpPr txBox="1">
          <a:spLocks noChangeArrowheads="1"/>
        </xdr:cNvSpPr>
      </xdr:nvSpPr>
      <xdr:spPr bwMode="auto">
        <a:xfrm>
          <a:off x="333375" y="29718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2</xdr:col>
      <xdr:colOff>123825</xdr:colOff>
      <xdr:row>45</xdr:row>
      <xdr:rowOff>19050</xdr:rowOff>
    </xdr:from>
    <xdr:to>
      <xdr:col>3</xdr:col>
      <xdr:colOff>104775</xdr:colOff>
      <xdr:row>45</xdr:row>
      <xdr:rowOff>190500</xdr:rowOff>
    </xdr:to>
    <xdr:sp macro="" textlink="">
      <xdr:nvSpPr>
        <xdr:cNvPr id="10293" name="Text Box 18"/>
        <xdr:cNvSpPr txBox="1">
          <a:spLocks noChangeArrowheads="1"/>
        </xdr:cNvSpPr>
      </xdr:nvSpPr>
      <xdr:spPr bwMode="auto">
        <a:xfrm>
          <a:off x="333375" y="48387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431</a:t>
          </a:r>
        </a:p>
      </xdr:txBody>
    </xdr:sp>
    <xdr:clientData/>
  </xdr:twoCellAnchor>
  <xdr:twoCellAnchor>
    <xdr:from>
      <xdr:col>2</xdr:col>
      <xdr:colOff>123825</xdr:colOff>
      <xdr:row>48</xdr:row>
      <xdr:rowOff>19050</xdr:rowOff>
    </xdr:from>
    <xdr:to>
      <xdr:col>3</xdr:col>
      <xdr:colOff>104775</xdr:colOff>
      <xdr:row>48</xdr:row>
      <xdr:rowOff>190500</xdr:rowOff>
    </xdr:to>
    <xdr:sp macro="" textlink="">
      <xdr:nvSpPr>
        <xdr:cNvPr id="10294" name="Text Box 18"/>
        <xdr:cNvSpPr txBox="1">
          <a:spLocks noChangeArrowheads="1"/>
        </xdr:cNvSpPr>
      </xdr:nvSpPr>
      <xdr:spPr bwMode="auto">
        <a:xfrm>
          <a:off x="333375" y="51530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441</a:t>
          </a:r>
        </a:p>
      </xdr:txBody>
    </xdr:sp>
    <xdr:clientData/>
  </xdr:twoCellAnchor>
  <xdr:twoCellAnchor>
    <xdr:from>
      <xdr:col>2</xdr:col>
      <xdr:colOff>123825</xdr:colOff>
      <xdr:row>51</xdr:row>
      <xdr:rowOff>28575</xdr:rowOff>
    </xdr:from>
    <xdr:to>
      <xdr:col>3</xdr:col>
      <xdr:colOff>104775</xdr:colOff>
      <xdr:row>51</xdr:row>
      <xdr:rowOff>200025</xdr:rowOff>
    </xdr:to>
    <xdr:sp macro="" textlink="">
      <xdr:nvSpPr>
        <xdr:cNvPr id="10295" name="Text Box 18"/>
        <xdr:cNvSpPr txBox="1">
          <a:spLocks noChangeArrowheads="1"/>
        </xdr:cNvSpPr>
      </xdr:nvSpPr>
      <xdr:spPr bwMode="auto">
        <a:xfrm>
          <a:off x="333375" y="55530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451</a:t>
          </a:r>
        </a:p>
      </xdr:txBody>
    </xdr:sp>
    <xdr:clientData/>
  </xdr:twoCellAnchor>
  <xdr:twoCellAnchor>
    <xdr:from>
      <xdr:col>2</xdr:col>
      <xdr:colOff>123825</xdr:colOff>
      <xdr:row>54</xdr:row>
      <xdr:rowOff>19050</xdr:rowOff>
    </xdr:from>
    <xdr:to>
      <xdr:col>3</xdr:col>
      <xdr:colOff>104775</xdr:colOff>
      <xdr:row>54</xdr:row>
      <xdr:rowOff>190500</xdr:rowOff>
    </xdr:to>
    <xdr:sp macro="" textlink="">
      <xdr:nvSpPr>
        <xdr:cNvPr id="10296" name="Text Box 18"/>
        <xdr:cNvSpPr txBox="1">
          <a:spLocks noChangeArrowheads="1"/>
        </xdr:cNvSpPr>
      </xdr:nvSpPr>
      <xdr:spPr bwMode="auto">
        <a:xfrm>
          <a:off x="333375" y="58388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461</a:t>
          </a:r>
        </a:p>
      </xdr:txBody>
    </xdr:sp>
    <xdr:clientData/>
  </xdr:twoCellAnchor>
  <xdr:twoCellAnchor>
    <xdr:from>
      <xdr:col>2</xdr:col>
      <xdr:colOff>123825</xdr:colOff>
      <xdr:row>56</xdr:row>
      <xdr:rowOff>19050</xdr:rowOff>
    </xdr:from>
    <xdr:to>
      <xdr:col>3</xdr:col>
      <xdr:colOff>104775</xdr:colOff>
      <xdr:row>56</xdr:row>
      <xdr:rowOff>190500</xdr:rowOff>
    </xdr:to>
    <xdr:sp macro="" textlink="">
      <xdr:nvSpPr>
        <xdr:cNvPr id="10297" name="Text Box 18"/>
        <xdr:cNvSpPr txBox="1">
          <a:spLocks noChangeArrowheads="1"/>
        </xdr:cNvSpPr>
      </xdr:nvSpPr>
      <xdr:spPr bwMode="auto">
        <a:xfrm>
          <a:off x="333375" y="6134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471</a:t>
          </a:r>
        </a:p>
      </xdr:txBody>
    </xdr:sp>
    <xdr:clientData/>
  </xdr:twoCellAnchor>
  <xdr:twoCellAnchor>
    <xdr:from>
      <xdr:col>2</xdr:col>
      <xdr:colOff>123825</xdr:colOff>
      <xdr:row>59</xdr:row>
      <xdr:rowOff>19050</xdr:rowOff>
    </xdr:from>
    <xdr:to>
      <xdr:col>3</xdr:col>
      <xdr:colOff>104775</xdr:colOff>
      <xdr:row>59</xdr:row>
      <xdr:rowOff>190500</xdr:rowOff>
    </xdr:to>
    <xdr:sp macro="" textlink="">
      <xdr:nvSpPr>
        <xdr:cNvPr id="10298" name="Text Box 18"/>
        <xdr:cNvSpPr txBox="1">
          <a:spLocks noChangeArrowheads="1"/>
        </xdr:cNvSpPr>
      </xdr:nvSpPr>
      <xdr:spPr bwMode="auto">
        <a:xfrm>
          <a:off x="333375" y="65532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481</a:t>
          </a:r>
        </a:p>
      </xdr:txBody>
    </xdr:sp>
    <xdr:clientData/>
  </xdr:twoCellAnchor>
  <xdr:twoCellAnchor>
    <xdr:from>
      <xdr:col>2</xdr:col>
      <xdr:colOff>123825</xdr:colOff>
      <xdr:row>62</xdr:row>
      <xdr:rowOff>19050</xdr:rowOff>
    </xdr:from>
    <xdr:to>
      <xdr:col>3</xdr:col>
      <xdr:colOff>104775</xdr:colOff>
      <xdr:row>62</xdr:row>
      <xdr:rowOff>190500</xdr:rowOff>
    </xdr:to>
    <xdr:sp macro="" textlink="">
      <xdr:nvSpPr>
        <xdr:cNvPr id="10299" name="Text Box 18"/>
        <xdr:cNvSpPr txBox="1">
          <a:spLocks noChangeArrowheads="1"/>
        </xdr:cNvSpPr>
      </xdr:nvSpPr>
      <xdr:spPr bwMode="auto">
        <a:xfrm>
          <a:off x="333375" y="68770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491</a:t>
          </a:r>
        </a:p>
      </xdr:txBody>
    </xdr:sp>
    <xdr:clientData/>
  </xdr:twoCellAnchor>
  <xdr:twoCellAnchor>
    <xdr:from>
      <xdr:col>2</xdr:col>
      <xdr:colOff>123825</xdr:colOff>
      <xdr:row>65</xdr:row>
      <xdr:rowOff>19050</xdr:rowOff>
    </xdr:from>
    <xdr:to>
      <xdr:col>3</xdr:col>
      <xdr:colOff>104775</xdr:colOff>
      <xdr:row>65</xdr:row>
      <xdr:rowOff>190500</xdr:rowOff>
    </xdr:to>
    <xdr:sp macro="" textlink="">
      <xdr:nvSpPr>
        <xdr:cNvPr id="10300" name="Text Box 18"/>
        <xdr:cNvSpPr txBox="1">
          <a:spLocks noChangeArrowheads="1"/>
        </xdr:cNvSpPr>
      </xdr:nvSpPr>
      <xdr:spPr bwMode="auto">
        <a:xfrm>
          <a:off x="333375" y="72009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50</a:t>
          </a:r>
        </a:p>
      </xdr:txBody>
    </xdr:sp>
    <xdr:clientData/>
  </xdr:twoCellAnchor>
  <xdr:twoCellAnchor>
    <xdr:from>
      <xdr:col>2</xdr:col>
      <xdr:colOff>123825</xdr:colOff>
      <xdr:row>68</xdr:row>
      <xdr:rowOff>28575</xdr:rowOff>
    </xdr:from>
    <xdr:to>
      <xdr:col>3</xdr:col>
      <xdr:colOff>104775</xdr:colOff>
      <xdr:row>68</xdr:row>
      <xdr:rowOff>200025</xdr:rowOff>
    </xdr:to>
    <xdr:sp macro="" textlink="">
      <xdr:nvSpPr>
        <xdr:cNvPr id="10301" name="Text Box 18"/>
        <xdr:cNvSpPr txBox="1">
          <a:spLocks noChangeArrowheads="1"/>
        </xdr:cNvSpPr>
      </xdr:nvSpPr>
      <xdr:spPr bwMode="auto">
        <a:xfrm>
          <a:off x="333375" y="75342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51</a:t>
          </a:r>
        </a:p>
      </xdr:txBody>
    </xdr:sp>
    <xdr:clientData/>
  </xdr:twoCellAnchor>
  <xdr:twoCellAnchor>
    <xdr:from>
      <xdr:col>2</xdr:col>
      <xdr:colOff>123825</xdr:colOff>
      <xdr:row>75</xdr:row>
      <xdr:rowOff>19050</xdr:rowOff>
    </xdr:from>
    <xdr:to>
      <xdr:col>3</xdr:col>
      <xdr:colOff>104775</xdr:colOff>
      <xdr:row>75</xdr:row>
      <xdr:rowOff>190500</xdr:rowOff>
    </xdr:to>
    <xdr:sp macro="" textlink="">
      <xdr:nvSpPr>
        <xdr:cNvPr id="10302" name="Text Box 18"/>
        <xdr:cNvSpPr txBox="1">
          <a:spLocks noChangeArrowheads="1"/>
        </xdr:cNvSpPr>
      </xdr:nvSpPr>
      <xdr:spPr bwMode="auto">
        <a:xfrm>
          <a:off x="333375" y="84486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53</a:t>
          </a:r>
        </a:p>
      </xdr:txBody>
    </xdr:sp>
    <xdr:clientData/>
  </xdr:twoCellAnchor>
  <xdr:twoCellAnchor>
    <xdr:from>
      <xdr:col>2</xdr:col>
      <xdr:colOff>123825</xdr:colOff>
      <xdr:row>78</xdr:row>
      <xdr:rowOff>9525</xdr:rowOff>
    </xdr:from>
    <xdr:to>
      <xdr:col>3</xdr:col>
      <xdr:colOff>104775</xdr:colOff>
      <xdr:row>78</xdr:row>
      <xdr:rowOff>180975</xdr:rowOff>
    </xdr:to>
    <xdr:sp macro="" textlink="">
      <xdr:nvSpPr>
        <xdr:cNvPr id="10303" name="Text Box 18"/>
        <xdr:cNvSpPr txBox="1">
          <a:spLocks noChangeArrowheads="1"/>
        </xdr:cNvSpPr>
      </xdr:nvSpPr>
      <xdr:spPr bwMode="auto">
        <a:xfrm>
          <a:off x="333375" y="87630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54</a:t>
          </a:r>
        </a:p>
      </xdr:txBody>
    </xdr:sp>
    <xdr:clientData/>
  </xdr:twoCellAnchor>
  <xdr:twoCellAnchor>
    <xdr:from>
      <xdr:col>2</xdr:col>
      <xdr:colOff>123825</xdr:colOff>
      <xdr:row>80</xdr:row>
      <xdr:rowOff>19050</xdr:rowOff>
    </xdr:from>
    <xdr:to>
      <xdr:col>3</xdr:col>
      <xdr:colOff>104775</xdr:colOff>
      <xdr:row>80</xdr:row>
      <xdr:rowOff>190500</xdr:rowOff>
    </xdr:to>
    <xdr:sp macro="" textlink="">
      <xdr:nvSpPr>
        <xdr:cNvPr id="10304" name="Text Box 18"/>
        <xdr:cNvSpPr txBox="1">
          <a:spLocks noChangeArrowheads="1"/>
        </xdr:cNvSpPr>
      </xdr:nvSpPr>
      <xdr:spPr bwMode="auto">
        <a:xfrm>
          <a:off x="333375" y="90201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55</a:t>
          </a:r>
        </a:p>
      </xdr:txBody>
    </xdr:sp>
    <xdr:clientData/>
  </xdr:twoCellAnchor>
  <xdr:twoCellAnchor>
    <xdr:from>
      <xdr:col>2</xdr:col>
      <xdr:colOff>123825</xdr:colOff>
      <xdr:row>84</xdr:row>
      <xdr:rowOff>9525</xdr:rowOff>
    </xdr:from>
    <xdr:to>
      <xdr:col>3</xdr:col>
      <xdr:colOff>104775</xdr:colOff>
      <xdr:row>84</xdr:row>
      <xdr:rowOff>180975</xdr:rowOff>
    </xdr:to>
    <xdr:sp macro="" textlink="">
      <xdr:nvSpPr>
        <xdr:cNvPr id="10305" name="Text Box 18"/>
        <xdr:cNvSpPr txBox="1">
          <a:spLocks noChangeArrowheads="1"/>
        </xdr:cNvSpPr>
      </xdr:nvSpPr>
      <xdr:spPr bwMode="auto">
        <a:xfrm>
          <a:off x="333375" y="95440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56</a:t>
          </a:r>
        </a:p>
      </xdr:txBody>
    </xdr:sp>
    <xdr:clientData/>
  </xdr:twoCellAnchor>
  <xdr:twoCellAnchor>
    <xdr:from>
      <xdr:col>2</xdr:col>
      <xdr:colOff>123825</xdr:colOff>
      <xdr:row>87</xdr:row>
      <xdr:rowOff>19050</xdr:rowOff>
    </xdr:from>
    <xdr:to>
      <xdr:col>3</xdr:col>
      <xdr:colOff>104775</xdr:colOff>
      <xdr:row>87</xdr:row>
      <xdr:rowOff>190500</xdr:rowOff>
    </xdr:to>
    <xdr:sp macro="" textlink="">
      <xdr:nvSpPr>
        <xdr:cNvPr id="10306" name="Text Box 18"/>
        <xdr:cNvSpPr txBox="1">
          <a:spLocks noChangeArrowheads="1"/>
        </xdr:cNvSpPr>
      </xdr:nvSpPr>
      <xdr:spPr bwMode="auto">
        <a:xfrm>
          <a:off x="333375" y="9991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57</a:t>
          </a:r>
        </a:p>
      </xdr:txBody>
    </xdr:sp>
    <xdr:clientData/>
  </xdr:twoCellAnchor>
  <xdr:twoCellAnchor>
    <xdr:from>
      <xdr:col>2</xdr:col>
      <xdr:colOff>123825</xdr:colOff>
      <xdr:row>90</xdr:row>
      <xdr:rowOff>19050</xdr:rowOff>
    </xdr:from>
    <xdr:to>
      <xdr:col>3</xdr:col>
      <xdr:colOff>104775</xdr:colOff>
      <xdr:row>90</xdr:row>
      <xdr:rowOff>190500</xdr:rowOff>
    </xdr:to>
    <xdr:sp macro="" textlink="">
      <xdr:nvSpPr>
        <xdr:cNvPr id="10307" name="Text Box 18"/>
        <xdr:cNvSpPr txBox="1">
          <a:spLocks noChangeArrowheads="1"/>
        </xdr:cNvSpPr>
      </xdr:nvSpPr>
      <xdr:spPr bwMode="auto">
        <a:xfrm>
          <a:off x="333375" y="103155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58</a:t>
          </a:r>
        </a:p>
      </xdr:txBody>
    </xdr:sp>
    <xdr:clientData/>
  </xdr:twoCellAnchor>
  <xdr:twoCellAnchor>
    <xdr:from>
      <xdr:col>2</xdr:col>
      <xdr:colOff>123825</xdr:colOff>
      <xdr:row>93</xdr:row>
      <xdr:rowOff>19050</xdr:rowOff>
    </xdr:from>
    <xdr:to>
      <xdr:col>3</xdr:col>
      <xdr:colOff>104775</xdr:colOff>
      <xdr:row>93</xdr:row>
      <xdr:rowOff>190500</xdr:rowOff>
    </xdr:to>
    <xdr:sp macro="" textlink="">
      <xdr:nvSpPr>
        <xdr:cNvPr id="10308" name="Text Box 18"/>
        <xdr:cNvSpPr txBox="1">
          <a:spLocks noChangeArrowheads="1"/>
        </xdr:cNvSpPr>
      </xdr:nvSpPr>
      <xdr:spPr bwMode="auto">
        <a:xfrm>
          <a:off x="333375" y="106394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59</a:t>
          </a:r>
        </a:p>
      </xdr:txBody>
    </xdr:sp>
    <xdr:clientData/>
  </xdr:twoCellAnchor>
  <xdr:twoCellAnchor>
    <xdr:from>
      <xdr:col>2</xdr:col>
      <xdr:colOff>123825</xdr:colOff>
      <xdr:row>96</xdr:row>
      <xdr:rowOff>19050</xdr:rowOff>
    </xdr:from>
    <xdr:to>
      <xdr:col>3</xdr:col>
      <xdr:colOff>104775</xdr:colOff>
      <xdr:row>96</xdr:row>
      <xdr:rowOff>190500</xdr:rowOff>
    </xdr:to>
    <xdr:sp macro="" textlink="">
      <xdr:nvSpPr>
        <xdr:cNvPr id="10309" name="Text Box 18"/>
        <xdr:cNvSpPr txBox="1">
          <a:spLocks noChangeArrowheads="1"/>
        </xdr:cNvSpPr>
      </xdr:nvSpPr>
      <xdr:spPr bwMode="auto">
        <a:xfrm>
          <a:off x="333375" y="109632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60</a:t>
          </a:r>
        </a:p>
      </xdr:txBody>
    </xdr:sp>
    <xdr:clientData/>
  </xdr:twoCellAnchor>
  <xdr:twoCellAnchor>
    <xdr:from>
      <xdr:col>2</xdr:col>
      <xdr:colOff>123825</xdr:colOff>
      <xdr:row>72</xdr:row>
      <xdr:rowOff>19050</xdr:rowOff>
    </xdr:from>
    <xdr:to>
      <xdr:col>3</xdr:col>
      <xdr:colOff>104775</xdr:colOff>
      <xdr:row>72</xdr:row>
      <xdr:rowOff>190500</xdr:rowOff>
    </xdr:to>
    <xdr:sp macro="" textlink="">
      <xdr:nvSpPr>
        <xdr:cNvPr id="10310" name="Text Box 18"/>
        <xdr:cNvSpPr txBox="1">
          <a:spLocks noChangeArrowheads="1"/>
        </xdr:cNvSpPr>
      </xdr:nvSpPr>
      <xdr:spPr bwMode="auto">
        <a:xfrm>
          <a:off x="333375" y="80676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4</xdr:col>
          <xdr:colOff>95250</xdr:colOff>
          <xdr:row>0</xdr:row>
          <xdr:rowOff>190500</xdr:rowOff>
        </xdr:to>
        <xdr:sp macro="" textlink="">
          <xdr:nvSpPr>
            <xdr:cNvPr id="10261" name="Button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133350</xdr:colOff>
          <xdr:row>0</xdr:row>
          <xdr:rowOff>9525</xdr:rowOff>
        </xdr:from>
        <xdr:to>
          <xdr:col>48</xdr:col>
          <xdr:colOff>28575</xdr:colOff>
          <xdr:row>0</xdr:row>
          <xdr:rowOff>190500</xdr:rowOff>
        </xdr:to>
        <xdr:sp macro="" textlink="">
          <xdr:nvSpPr>
            <xdr:cNvPr id="10264" name="Button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Bedienungsanleitung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0</xdr:row>
          <xdr:rowOff>0</xdr:rowOff>
        </xdr:from>
        <xdr:to>
          <xdr:col>41</xdr:col>
          <xdr:colOff>38100</xdr:colOff>
          <xdr:row>0</xdr:row>
          <xdr:rowOff>219075</xdr:rowOff>
        </xdr:to>
        <xdr:sp macro="" textlink="">
          <xdr:nvSpPr>
            <xdr:cNvPr id="10265" name="chkbEingabekontrolle1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Eingabekontrolle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12</xdr:row>
          <xdr:rowOff>0</xdr:rowOff>
        </xdr:from>
        <xdr:to>
          <xdr:col>46</xdr:col>
          <xdr:colOff>142875</xdr:colOff>
          <xdr:row>12</xdr:row>
          <xdr:rowOff>200025</xdr:rowOff>
        </xdr:to>
        <xdr:sp macro="" textlink="">
          <xdr:nvSpPr>
            <xdr:cNvPr id="10313" name="BankenAuswahl2" hidden="1">
              <a:extLst>
                <a:ext uri="{63B3BB69-23CF-44E3-9099-C40C66FF867C}">
                  <a14:compatExt spid="_x0000_s10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33</xdr:row>
          <xdr:rowOff>0</xdr:rowOff>
        </xdr:from>
        <xdr:to>
          <xdr:col>46</xdr:col>
          <xdr:colOff>142875</xdr:colOff>
          <xdr:row>33</xdr:row>
          <xdr:rowOff>200025</xdr:rowOff>
        </xdr:to>
        <xdr:sp macro="" textlink="">
          <xdr:nvSpPr>
            <xdr:cNvPr id="10314" name="BankenAuswahl3" hidden="1">
              <a:extLst>
                <a:ext uri="{63B3BB69-23CF-44E3-9099-C40C66FF867C}">
                  <a14:compatExt spid="_x0000_s10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54</xdr:row>
          <xdr:rowOff>19050</xdr:rowOff>
        </xdr:from>
        <xdr:to>
          <xdr:col>31</xdr:col>
          <xdr:colOff>28575</xdr:colOff>
          <xdr:row>54</xdr:row>
          <xdr:rowOff>200025</xdr:rowOff>
        </xdr:to>
        <xdr:sp macro="" textlink="">
          <xdr:nvSpPr>
            <xdr:cNvPr id="10315" name="KanzleiStB" hidden="1">
              <a:extLst>
                <a:ext uri="{63B3BB69-23CF-44E3-9099-C40C66FF867C}">
                  <a14:compatExt spid="_x0000_s10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Kanzleidaten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82</xdr:row>
          <xdr:rowOff>47625</xdr:rowOff>
        </xdr:from>
        <xdr:to>
          <xdr:col>31</xdr:col>
          <xdr:colOff>28575</xdr:colOff>
          <xdr:row>83</xdr:row>
          <xdr:rowOff>28575</xdr:rowOff>
        </xdr:to>
        <xdr:sp macro="" textlink="">
          <xdr:nvSpPr>
            <xdr:cNvPr id="10316" name="KanzleiEmpf" hidden="1">
              <a:extLst>
                <a:ext uri="{63B3BB69-23CF-44E3-9099-C40C66FF867C}">
                  <a14:compatExt spid="_x0000_s10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Kanzleidaten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19050</xdr:colOff>
          <xdr:row>14</xdr:row>
          <xdr:rowOff>38100</xdr:rowOff>
        </xdr:from>
        <xdr:to>
          <xdr:col>43</xdr:col>
          <xdr:colOff>19050</xdr:colOff>
          <xdr:row>15</xdr:row>
          <xdr:rowOff>190500</xdr:rowOff>
        </xdr:to>
        <xdr:sp macro="" textlink="">
          <xdr:nvSpPr>
            <xdr:cNvPr id="10318" name="BankPersonBLZ" hidden="1">
              <a:extLst>
                <a:ext uri="{63B3BB69-23CF-44E3-9099-C40C66FF867C}">
                  <a14:compatExt spid="_x0000_s10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19050</xdr:colOff>
          <xdr:row>15</xdr:row>
          <xdr:rowOff>180975</xdr:rowOff>
        </xdr:from>
        <xdr:to>
          <xdr:col>43</xdr:col>
          <xdr:colOff>19050</xdr:colOff>
          <xdr:row>18</xdr:row>
          <xdr:rowOff>104775</xdr:rowOff>
        </xdr:to>
        <xdr:sp macro="" textlink="">
          <xdr:nvSpPr>
            <xdr:cNvPr id="10319" name="BankPersonIBAN" hidden="1">
              <a:extLst>
                <a:ext uri="{63B3BB69-23CF-44E3-9099-C40C66FF867C}">
                  <a14:compatExt spid="_x0000_s10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19050</xdr:colOff>
          <xdr:row>35</xdr:row>
          <xdr:rowOff>57150</xdr:rowOff>
        </xdr:from>
        <xdr:to>
          <xdr:col>43</xdr:col>
          <xdr:colOff>19050</xdr:colOff>
          <xdr:row>37</xdr:row>
          <xdr:rowOff>0</xdr:rowOff>
        </xdr:to>
        <xdr:sp macro="" textlink="">
          <xdr:nvSpPr>
            <xdr:cNvPr id="10320" name="BankBetriebBLZ" hidden="1">
              <a:extLst>
                <a:ext uri="{63B3BB69-23CF-44E3-9099-C40C66FF867C}">
                  <a14:compatExt spid="_x0000_s10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19050</xdr:colOff>
          <xdr:row>36</xdr:row>
          <xdr:rowOff>200025</xdr:rowOff>
        </xdr:from>
        <xdr:to>
          <xdr:col>43</xdr:col>
          <xdr:colOff>19050</xdr:colOff>
          <xdr:row>39</xdr:row>
          <xdr:rowOff>123825</xdr:rowOff>
        </xdr:to>
        <xdr:sp macro="" textlink="">
          <xdr:nvSpPr>
            <xdr:cNvPr id="10321" name="BankBetriebIBAN" hidden="1">
              <a:extLst>
                <a:ext uri="{63B3BB69-23CF-44E3-9099-C40C66FF867C}">
                  <a14:compatExt spid="_x0000_s10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81</xdr:row>
      <xdr:rowOff>0</xdr:rowOff>
    </xdr:from>
    <xdr:to>
      <xdr:col>4</xdr:col>
      <xdr:colOff>104775</xdr:colOff>
      <xdr:row>81</xdr:row>
      <xdr:rowOff>0</xdr:rowOff>
    </xdr:to>
    <xdr:sp macro="" textlink="">
      <xdr:nvSpPr>
        <xdr:cNvPr id="11266" name="Text Box 19"/>
        <xdr:cNvSpPr txBox="1">
          <a:spLocks noChangeArrowheads="1"/>
        </xdr:cNvSpPr>
      </xdr:nvSpPr>
      <xdr:spPr bwMode="auto">
        <a:xfrm>
          <a:off x="542925" y="103727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3</xdr:col>
      <xdr:colOff>142875</xdr:colOff>
      <xdr:row>81</xdr:row>
      <xdr:rowOff>0</xdr:rowOff>
    </xdr:from>
    <xdr:to>
      <xdr:col>4</xdr:col>
      <xdr:colOff>104775</xdr:colOff>
      <xdr:row>81</xdr:row>
      <xdr:rowOff>0</xdr:rowOff>
    </xdr:to>
    <xdr:sp macro="" textlink="">
      <xdr:nvSpPr>
        <xdr:cNvPr id="11267" name="Text Box 20"/>
        <xdr:cNvSpPr txBox="1">
          <a:spLocks noChangeArrowheads="1"/>
        </xdr:cNvSpPr>
      </xdr:nvSpPr>
      <xdr:spPr bwMode="auto">
        <a:xfrm>
          <a:off x="542925" y="103727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3</xdr:col>
      <xdr:colOff>142875</xdr:colOff>
      <xdr:row>79</xdr:row>
      <xdr:rowOff>0</xdr:rowOff>
    </xdr:from>
    <xdr:to>
      <xdr:col>4</xdr:col>
      <xdr:colOff>104775</xdr:colOff>
      <xdr:row>79</xdr:row>
      <xdr:rowOff>0</xdr:rowOff>
    </xdr:to>
    <xdr:sp macro="" textlink="">
      <xdr:nvSpPr>
        <xdr:cNvPr id="11269" name="Text Box 22"/>
        <xdr:cNvSpPr txBox="1">
          <a:spLocks noChangeArrowheads="1"/>
        </xdr:cNvSpPr>
      </xdr:nvSpPr>
      <xdr:spPr bwMode="auto">
        <a:xfrm>
          <a:off x="542925" y="100679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142875</xdr:colOff>
      <xdr:row>79</xdr:row>
      <xdr:rowOff>0</xdr:rowOff>
    </xdr:from>
    <xdr:to>
      <xdr:col>4</xdr:col>
      <xdr:colOff>104775</xdr:colOff>
      <xdr:row>79</xdr:row>
      <xdr:rowOff>0</xdr:rowOff>
    </xdr:to>
    <xdr:sp macro="" textlink="">
      <xdr:nvSpPr>
        <xdr:cNvPr id="11270" name="Text Box 23"/>
        <xdr:cNvSpPr txBox="1">
          <a:spLocks noChangeArrowheads="1"/>
        </xdr:cNvSpPr>
      </xdr:nvSpPr>
      <xdr:spPr bwMode="auto">
        <a:xfrm>
          <a:off x="542925" y="100679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3</xdr:col>
      <xdr:colOff>142875</xdr:colOff>
      <xdr:row>79</xdr:row>
      <xdr:rowOff>0</xdr:rowOff>
    </xdr:from>
    <xdr:to>
      <xdr:col>4</xdr:col>
      <xdr:colOff>104775</xdr:colOff>
      <xdr:row>79</xdr:row>
      <xdr:rowOff>0</xdr:rowOff>
    </xdr:to>
    <xdr:sp macro="" textlink="">
      <xdr:nvSpPr>
        <xdr:cNvPr id="11271" name="Text Box 24"/>
        <xdr:cNvSpPr txBox="1">
          <a:spLocks noChangeArrowheads="1"/>
        </xdr:cNvSpPr>
      </xdr:nvSpPr>
      <xdr:spPr bwMode="auto">
        <a:xfrm>
          <a:off x="542925" y="100679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3</xdr:col>
      <xdr:colOff>142875</xdr:colOff>
      <xdr:row>79</xdr:row>
      <xdr:rowOff>0</xdr:rowOff>
    </xdr:from>
    <xdr:to>
      <xdr:col>4</xdr:col>
      <xdr:colOff>104775</xdr:colOff>
      <xdr:row>79</xdr:row>
      <xdr:rowOff>0</xdr:rowOff>
    </xdr:to>
    <xdr:sp macro="" textlink="">
      <xdr:nvSpPr>
        <xdr:cNvPr id="11272" name="Text Box 25"/>
        <xdr:cNvSpPr txBox="1">
          <a:spLocks noChangeArrowheads="1"/>
        </xdr:cNvSpPr>
      </xdr:nvSpPr>
      <xdr:spPr bwMode="auto">
        <a:xfrm>
          <a:off x="542925" y="100679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3</xdr:col>
      <xdr:colOff>142875</xdr:colOff>
      <xdr:row>79</xdr:row>
      <xdr:rowOff>0</xdr:rowOff>
    </xdr:from>
    <xdr:to>
      <xdr:col>4</xdr:col>
      <xdr:colOff>104775</xdr:colOff>
      <xdr:row>79</xdr:row>
      <xdr:rowOff>0</xdr:rowOff>
    </xdr:to>
    <xdr:sp macro="" textlink="">
      <xdr:nvSpPr>
        <xdr:cNvPr id="11273" name="Text Box 26"/>
        <xdr:cNvSpPr txBox="1">
          <a:spLocks noChangeArrowheads="1"/>
        </xdr:cNvSpPr>
      </xdr:nvSpPr>
      <xdr:spPr bwMode="auto">
        <a:xfrm>
          <a:off x="542925" y="100679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3</xdr:col>
      <xdr:colOff>142875</xdr:colOff>
      <xdr:row>79</xdr:row>
      <xdr:rowOff>0</xdr:rowOff>
    </xdr:from>
    <xdr:to>
      <xdr:col>4</xdr:col>
      <xdr:colOff>104775</xdr:colOff>
      <xdr:row>79</xdr:row>
      <xdr:rowOff>0</xdr:rowOff>
    </xdr:to>
    <xdr:sp macro="" textlink="">
      <xdr:nvSpPr>
        <xdr:cNvPr id="11274" name="Text Box 27"/>
        <xdr:cNvSpPr txBox="1">
          <a:spLocks noChangeArrowheads="1"/>
        </xdr:cNvSpPr>
      </xdr:nvSpPr>
      <xdr:spPr bwMode="auto">
        <a:xfrm>
          <a:off x="542925" y="100679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28575</xdr:colOff>
      <xdr:row>79</xdr:row>
      <xdr:rowOff>0</xdr:rowOff>
    </xdr:from>
    <xdr:to>
      <xdr:col>4</xdr:col>
      <xdr:colOff>104775</xdr:colOff>
      <xdr:row>79</xdr:row>
      <xdr:rowOff>0</xdr:rowOff>
    </xdr:to>
    <xdr:sp macro="" textlink="">
      <xdr:nvSpPr>
        <xdr:cNvPr id="11275" name="Text Box 28"/>
        <xdr:cNvSpPr txBox="1">
          <a:spLocks noChangeArrowheads="1"/>
        </xdr:cNvSpPr>
      </xdr:nvSpPr>
      <xdr:spPr bwMode="auto">
        <a:xfrm>
          <a:off x="600075" y="100679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4</xdr:col>
      <xdr:colOff>28575</xdr:colOff>
      <xdr:row>79</xdr:row>
      <xdr:rowOff>0</xdr:rowOff>
    </xdr:from>
    <xdr:to>
      <xdr:col>4</xdr:col>
      <xdr:colOff>104775</xdr:colOff>
      <xdr:row>79</xdr:row>
      <xdr:rowOff>0</xdr:rowOff>
    </xdr:to>
    <xdr:sp macro="" textlink="">
      <xdr:nvSpPr>
        <xdr:cNvPr id="11276" name="Text Box 29"/>
        <xdr:cNvSpPr txBox="1">
          <a:spLocks noChangeArrowheads="1"/>
        </xdr:cNvSpPr>
      </xdr:nvSpPr>
      <xdr:spPr bwMode="auto">
        <a:xfrm>
          <a:off x="600075" y="100679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28575</xdr:colOff>
      <xdr:row>79</xdr:row>
      <xdr:rowOff>0</xdr:rowOff>
    </xdr:from>
    <xdr:to>
      <xdr:col>4</xdr:col>
      <xdr:colOff>104775</xdr:colOff>
      <xdr:row>79</xdr:row>
      <xdr:rowOff>0</xdr:rowOff>
    </xdr:to>
    <xdr:sp macro="" textlink="">
      <xdr:nvSpPr>
        <xdr:cNvPr id="11277" name="Text Box 30"/>
        <xdr:cNvSpPr txBox="1">
          <a:spLocks noChangeArrowheads="1"/>
        </xdr:cNvSpPr>
      </xdr:nvSpPr>
      <xdr:spPr bwMode="auto">
        <a:xfrm>
          <a:off x="600075" y="100679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4</xdr:col>
      <xdr:colOff>28575</xdr:colOff>
      <xdr:row>79</xdr:row>
      <xdr:rowOff>0</xdr:rowOff>
    </xdr:from>
    <xdr:to>
      <xdr:col>4</xdr:col>
      <xdr:colOff>104775</xdr:colOff>
      <xdr:row>79</xdr:row>
      <xdr:rowOff>0</xdr:rowOff>
    </xdr:to>
    <xdr:sp macro="" textlink="">
      <xdr:nvSpPr>
        <xdr:cNvPr id="11278" name="Text Box 31"/>
        <xdr:cNvSpPr txBox="1">
          <a:spLocks noChangeArrowheads="1"/>
        </xdr:cNvSpPr>
      </xdr:nvSpPr>
      <xdr:spPr bwMode="auto">
        <a:xfrm>
          <a:off x="600075" y="100679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4</xdr:col>
      <xdr:colOff>28575</xdr:colOff>
      <xdr:row>79</xdr:row>
      <xdr:rowOff>0</xdr:rowOff>
    </xdr:from>
    <xdr:to>
      <xdr:col>4</xdr:col>
      <xdr:colOff>104775</xdr:colOff>
      <xdr:row>79</xdr:row>
      <xdr:rowOff>0</xdr:rowOff>
    </xdr:to>
    <xdr:sp macro="" textlink="">
      <xdr:nvSpPr>
        <xdr:cNvPr id="11279" name="Text Box 32"/>
        <xdr:cNvSpPr txBox="1">
          <a:spLocks noChangeArrowheads="1"/>
        </xdr:cNvSpPr>
      </xdr:nvSpPr>
      <xdr:spPr bwMode="auto">
        <a:xfrm>
          <a:off x="600075" y="100679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28575</xdr:colOff>
      <xdr:row>79</xdr:row>
      <xdr:rowOff>0</xdr:rowOff>
    </xdr:from>
    <xdr:to>
      <xdr:col>4</xdr:col>
      <xdr:colOff>104775</xdr:colOff>
      <xdr:row>79</xdr:row>
      <xdr:rowOff>0</xdr:rowOff>
    </xdr:to>
    <xdr:sp macro="" textlink="">
      <xdr:nvSpPr>
        <xdr:cNvPr id="11280" name="Text Box 33"/>
        <xdr:cNvSpPr txBox="1">
          <a:spLocks noChangeArrowheads="1"/>
        </xdr:cNvSpPr>
      </xdr:nvSpPr>
      <xdr:spPr bwMode="auto">
        <a:xfrm>
          <a:off x="600075" y="100679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4</xdr:col>
      <xdr:colOff>28575</xdr:colOff>
      <xdr:row>79</xdr:row>
      <xdr:rowOff>0</xdr:rowOff>
    </xdr:from>
    <xdr:to>
      <xdr:col>4</xdr:col>
      <xdr:colOff>104775</xdr:colOff>
      <xdr:row>79</xdr:row>
      <xdr:rowOff>0</xdr:rowOff>
    </xdr:to>
    <xdr:sp macro="" textlink="">
      <xdr:nvSpPr>
        <xdr:cNvPr id="11281" name="Text Box 34"/>
        <xdr:cNvSpPr txBox="1">
          <a:spLocks noChangeArrowheads="1"/>
        </xdr:cNvSpPr>
      </xdr:nvSpPr>
      <xdr:spPr bwMode="auto">
        <a:xfrm>
          <a:off x="600075" y="100679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28575</xdr:colOff>
      <xdr:row>6</xdr:row>
      <xdr:rowOff>0</xdr:rowOff>
    </xdr:from>
    <xdr:to>
      <xdr:col>4</xdr:col>
      <xdr:colOff>104775</xdr:colOff>
      <xdr:row>6</xdr:row>
      <xdr:rowOff>0</xdr:rowOff>
    </xdr:to>
    <xdr:sp macro="" textlink="">
      <xdr:nvSpPr>
        <xdr:cNvPr id="11283" name="Text Box 36"/>
        <xdr:cNvSpPr txBox="1">
          <a:spLocks noChangeArrowheads="1"/>
        </xdr:cNvSpPr>
      </xdr:nvSpPr>
      <xdr:spPr bwMode="auto">
        <a:xfrm>
          <a:off x="600075" y="7715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28575</xdr:colOff>
      <xdr:row>19</xdr:row>
      <xdr:rowOff>19050</xdr:rowOff>
    </xdr:from>
    <xdr:to>
      <xdr:col>17</xdr:col>
      <xdr:colOff>123825</xdr:colOff>
      <xdr:row>20</xdr:row>
      <xdr:rowOff>114300</xdr:rowOff>
    </xdr:to>
    <xdr:sp macro="" textlink="">
      <xdr:nvSpPr>
        <xdr:cNvPr id="11300" name="Text Box 36"/>
        <xdr:cNvSpPr txBox="1">
          <a:spLocks noChangeArrowheads="1"/>
        </xdr:cNvSpPr>
      </xdr:nvSpPr>
      <xdr:spPr bwMode="auto">
        <a:xfrm>
          <a:off x="962025" y="2457450"/>
          <a:ext cx="14763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Feststellungs- / Festsetzungs-</a:t>
          </a:r>
        </a:p>
      </xdr:txBody>
    </xdr:sp>
    <xdr:clientData/>
  </xdr:twoCellAnchor>
  <xdr:twoCellAnchor>
    <xdr:from>
      <xdr:col>21</xdr:col>
      <xdr:colOff>57150</xdr:colOff>
      <xdr:row>19</xdr:row>
      <xdr:rowOff>19050</xdr:rowOff>
    </xdr:from>
    <xdr:to>
      <xdr:col>29</xdr:col>
      <xdr:colOff>0</xdr:colOff>
      <xdr:row>20</xdr:row>
      <xdr:rowOff>114300</xdr:rowOff>
    </xdr:to>
    <xdr:sp macro="" textlink="">
      <xdr:nvSpPr>
        <xdr:cNvPr id="11301" name="Text Box 37"/>
        <xdr:cNvSpPr txBox="1">
          <a:spLocks noChangeArrowheads="1"/>
        </xdr:cNvSpPr>
      </xdr:nvSpPr>
      <xdr:spPr bwMode="auto">
        <a:xfrm>
          <a:off x="2905125" y="2457450"/>
          <a:ext cx="990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nur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Feststellungs- / </a:t>
          </a:r>
        </a:p>
      </xdr:txBody>
    </xdr:sp>
    <xdr:clientData/>
  </xdr:twoCellAnchor>
  <xdr:twoCellAnchor>
    <xdr:from>
      <xdr:col>3</xdr:col>
      <xdr:colOff>142875</xdr:colOff>
      <xdr:row>11</xdr:row>
      <xdr:rowOff>9525</xdr:rowOff>
    </xdr:from>
    <xdr:to>
      <xdr:col>4</xdr:col>
      <xdr:colOff>104775</xdr:colOff>
      <xdr:row>11</xdr:row>
      <xdr:rowOff>190500</xdr:rowOff>
    </xdr:to>
    <xdr:sp macro="" textlink="">
      <xdr:nvSpPr>
        <xdr:cNvPr id="11302" name="Text Box 18"/>
        <xdr:cNvSpPr txBox="1">
          <a:spLocks noChangeArrowheads="1"/>
        </xdr:cNvSpPr>
      </xdr:nvSpPr>
      <xdr:spPr bwMode="auto">
        <a:xfrm>
          <a:off x="542925" y="13716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61</a:t>
          </a:r>
        </a:p>
      </xdr:txBody>
    </xdr:sp>
    <xdr:clientData/>
  </xdr:twoCellAnchor>
  <xdr:twoCellAnchor>
    <xdr:from>
      <xdr:col>3</xdr:col>
      <xdr:colOff>142875</xdr:colOff>
      <xdr:row>17</xdr:row>
      <xdr:rowOff>9525</xdr:rowOff>
    </xdr:from>
    <xdr:to>
      <xdr:col>4</xdr:col>
      <xdr:colOff>104775</xdr:colOff>
      <xdr:row>17</xdr:row>
      <xdr:rowOff>190500</xdr:rowOff>
    </xdr:to>
    <xdr:sp macro="" textlink="">
      <xdr:nvSpPr>
        <xdr:cNvPr id="11303" name="Text Box 18"/>
        <xdr:cNvSpPr txBox="1">
          <a:spLocks noChangeArrowheads="1"/>
        </xdr:cNvSpPr>
      </xdr:nvSpPr>
      <xdr:spPr bwMode="auto">
        <a:xfrm>
          <a:off x="542925" y="207645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63</a:t>
          </a:r>
        </a:p>
      </xdr:txBody>
    </xdr:sp>
    <xdr:clientData/>
  </xdr:twoCellAnchor>
  <xdr:twoCellAnchor>
    <xdr:from>
      <xdr:col>3</xdr:col>
      <xdr:colOff>142875</xdr:colOff>
      <xdr:row>20</xdr:row>
      <xdr:rowOff>9525</xdr:rowOff>
    </xdr:from>
    <xdr:to>
      <xdr:col>4</xdr:col>
      <xdr:colOff>104775</xdr:colOff>
      <xdr:row>20</xdr:row>
      <xdr:rowOff>190500</xdr:rowOff>
    </xdr:to>
    <xdr:sp macro="" textlink="">
      <xdr:nvSpPr>
        <xdr:cNvPr id="11304" name="Text Box 18"/>
        <xdr:cNvSpPr txBox="1">
          <a:spLocks noChangeArrowheads="1"/>
        </xdr:cNvSpPr>
      </xdr:nvSpPr>
      <xdr:spPr bwMode="auto">
        <a:xfrm>
          <a:off x="542925" y="253365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64</a:t>
          </a:r>
        </a:p>
      </xdr:txBody>
    </xdr:sp>
    <xdr:clientData/>
  </xdr:twoCellAnchor>
  <xdr:twoCellAnchor>
    <xdr:from>
      <xdr:col>3</xdr:col>
      <xdr:colOff>142875</xdr:colOff>
      <xdr:row>24</xdr:row>
      <xdr:rowOff>19050</xdr:rowOff>
    </xdr:from>
    <xdr:to>
      <xdr:col>4</xdr:col>
      <xdr:colOff>104775</xdr:colOff>
      <xdr:row>24</xdr:row>
      <xdr:rowOff>200025</xdr:rowOff>
    </xdr:to>
    <xdr:sp macro="" textlink="">
      <xdr:nvSpPr>
        <xdr:cNvPr id="11305" name="Text Box 18"/>
        <xdr:cNvSpPr txBox="1">
          <a:spLocks noChangeArrowheads="1"/>
        </xdr:cNvSpPr>
      </xdr:nvSpPr>
      <xdr:spPr bwMode="auto">
        <a:xfrm>
          <a:off x="542925" y="317182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65</a:t>
          </a:r>
        </a:p>
      </xdr:txBody>
    </xdr:sp>
    <xdr:clientData/>
  </xdr:twoCellAnchor>
  <xdr:twoCellAnchor>
    <xdr:from>
      <xdr:col>3</xdr:col>
      <xdr:colOff>142875</xdr:colOff>
      <xdr:row>27</xdr:row>
      <xdr:rowOff>19050</xdr:rowOff>
    </xdr:from>
    <xdr:to>
      <xdr:col>4</xdr:col>
      <xdr:colOff>104775</xdr:colOff>
      <xdr:row>27</xdr:row>
      <xdr:rowOff>200025</xdr:rowOff>
    </xdr:to>
    <xdr:sp macro="" textlink="">
      <xdr:nvSpPr>
        <xdr:cNvPr id="11306" name="Text Box 18"/>
        <xdr:cNvSpPr txBox="1">
          <a:spLocks noChangeArrowheads="1"/>
        </xdr:cNvSpPr>
      </xdr:nvSpPr>
      <xdr:spPr bwMode="auto">
        <a:xfrm>
          <a:off x="542925" y="35052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66</a:t>
          </a:r>
        </a:p>
      </xdr:txBody>
    </xdr:sp>
    <xdr:clientData/>
  </xdr:twoCellAnchor>
  <xdr:twoCellAnchor>
    <xdr:from>
      <xdr:col>3</xdr:col>
      <xdr:colOff>142875</xdr:colOff>
      <xdr:row>14</xdr:row>
      <xdr:rowOff>28575</xdr:rowOff>
    </xdr:from>
    <xdr:to>
      <xdr:col>4</xdr:col>
      <xdr:colOff>104775</xdr:colOff>
      <xdr:row>15</xdr:row>
      <xdr:rowOff>0</xdr:rowOff>
    </xdr:to>
    <xdr:sp macro="" textlink="">
      <xdr:nvSpPr>
        <xdr:cNvPr id="11307" name="Text Box 18"/>
        <xdr:cNvSpPr txBox="1">
          <a:spLocks noChangeArrowheads="1"/>
        </xdr:cNvSpPr>
      </xdr:nvSpPr>
      <xdr:spPr bwMode="auto">
        <a:xfrm>
          <a:off x="542925" y="177165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62</a:t>
          </a:r>
        </a:p>
      </xdr:txBody>
    </xdr:sp>
    <xdr:clientData/>
  </xdr:twoCellAnchor>
  <xdr:twoCellAnchor>
    <xdr:from>
      <xdr:col>3</xdr:col>
      <xdr:colOff>142875</xdr:colOff>
      <xdr:row>30</xdr:row>
      <xdr:rowOff>9525</xdr:rowOff>
    </xdr:from>
    <xdr:to>
      <xdr:col>4</xdr:col>
      <xdr:colOff>104775</xdr:colOff>
      <xdr:row>30</xdr:row>
      <xdr:rowOff>190500</xdr:rowOff>
    </xdr:to>
    <xdr:sp macro="" textlink="">
      <xdr:nvSpPr>
        <xdr:cNvPr id="11308" name="Text Box 18"/>
        <xdr:cNvSpPr txBox="1">
          <a:spLocks noChangeArrowheads="1"/>
        </xdr:cNvSpPr>
      </xdr:nvSpPr>
      <xdr:spPr bwMode="auto">
        <a:xfrm>
          <a:off x="542925" y="381952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67</a:t>
          </a:r>
        </a:p>
      </xdr:txBody>
    </xdr:sp>
    <xdr:clientData/>
  </xdr:twoCellAnchor>
  <xdr:twoCellAnchor>
    <xdr:from>
      <xdr:col>3</xdr:col>
      <xdr:colOff>142875</xdr:colOff>
      <xdr:row>33</xdr:row>
      <xdr:rowOff>9525</xdr:rowOff>
    </xdr:from>
    <xdr:to>
      <xdr:col>4</xdr:col>
      <xdr:colOff>104775</xdr:colOff>
      <xdr:row>33</xdr:row>
      <xdr:rowOff>190500</xdr:rowOff>
    </xdr:to>
    <xdr:sp macro="" textlink="">
      <xdr:nvSpPr>
        <xdr:cNvPr id="11309" name="Text Box 18"/>
        <xdr:cNvSpPr txBox="1">
          <a:spLocks noChangeArrowheads="1"/>
        </xdr:cNvSpPr>
      </xdr:nvSpPr>
      <xdr:spPr bwMode="auto">
        <a:xfrm>
          <a:off x="542925" y="414337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68</a:t>
          </a:r>
        </a:p>
      </xdr:txBody>
    </xdr:sp>
    <xdr:clientData/>
  </xdr:twoCellAnchor>
  <xdr:twoCellAnchor>
    <xdr:from>
      <xdr:col>3</xdr:col>
      <xdr:colOff>142875</xdr:colOff>
      <xdr:row>37</xdr:row>
      <xdr:rowOff>19050</xdr:rowOff>
    </xdr:from>
    <xdr:to>
      <xdr:col>4</xdr:col>
      <xdr:colOff>104775</xdr:colOff>
      <xdr:row>37</xdr:row>
      <xdr:rowOff>200025</xdr:rowOff>
    </xdr:to>
    <xdr:sp macro="" textlink="">
      <xdr:nvSpPr>
        <xdr:cNvPr id="11310" name="Text Box 18"/>
        <xdr:cNvSpPr txBox="1">
          <a:spLocks noChangeArrowheads="1"/>
        </xdr:cNvSpPr>
      </xdr:nvSpPr>
      <xdr:spPr bwMode="auto">
        <a:xfrm>
          <a:off x="542925" y="46101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69</a:t>
          </a:r>
        </a:p>
      </xdr:txBody>
    </xdr:sp>
    <xdr:clientData/>
  </xdr:twoCellAnchor>
  <xdr:twoCellAnchor>
    <xdr:from>
      <xdr:col>3</xdr:col>
      <xdr:colOff>142875</xdr:colOff>
      <xdr:row>40</xdr:row>
      <xdr:rowOff>19050</xdr:rowOff>
    </xdr:from>
    <xdr:to>
      <xdr:col>4</xdr:col>
      <xdr:colOff>104775</xdr:colOff>
      <xdr:row>40</xdr:row>
      <xdr:rowOff>200025</xdr:rowOff>
    </xdr:to>
    <xdr:sp macro="" textlink="">
      <xdr:nvSpPr>
        <xdr:cNvPr id="11312" name="Text Box 18"/>
        <xdr:cNvSpPr txBox="1">
          <a:spLocks noChangeArrowheads="1"/>
        </xdr:cNvSpPr>
      </xdr:nvSpPr>
      <xdr:spPr bwMode="auto">
        <a:xfrm>
          <a:off x="542925" y="493395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70</a:t>
          </a:r>
        </a:p>
      </xdr:txBody>
    </xdr:sp>
    <xdr:clientData/>
  </xdr:twoCellAnchor>
  <xdr:twoCellAnchor>
    <xdr:from>
      <xdr:col>3</xdr:col>
      <xdr:colOff>142875</xdr:colOff>
      <xdr:row>45</xdr:row>
      <xdr:rowOff>9525</xdr:rowOff>
    </xdr:from>
    <xdr:to>
      <xdr:col>4</xdr:col>
      <xdr:colOff>104775</xdr:colOff>
      <xdr:row>45</xdr:row>
      <xdr:rowOff>190500</xdr:rowOff>
    </xdr:to>
    <xdr:sp macro="" textlink="">
      <xdr:nvSpPr>
        <xdr:cNvPr id="11313" name="Text Box 18"/>
        <xdr:cNvSpPr txBox="1">
          <a:spLocks noChangeArrowheads="1"/>
        </xdr:cNvSpPr>
      </xdr:nvSpPr>
      <xdr:spPr bwMode="auto">
        <a:xfrm>
          <a:off x="542925" y="58293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71</a:t>
          </a:r>
        </a:p>
      </xdr:txBody>
    </xdr:sp>
    <xdr:clientData/>
  </xdr:twoCellAnchor>
  <xdr:twoCellAnchor>
    <xdr:from>
      <xdr:col>3</xdr:col>
      <xdr:colOff>142875</xdr:colOff>
      <xdr:row>49</xdr:row>
      <xdr:rowOff>9525</xdr:rowOff>
    </xdr:from>
    <xdr:to>
      <xdr:col>4</xdr:col>
      <xdr:colOff>104775</xdr:colOff>
      <xdr:row>49</xdr:row>
      <xdr:rowOff>190500</xdr:rowOff>
    </xdr:to>
    <xdr:sp macro="" textlink="">
      <xdr:nvSpPr>
        <xdr:cNvPr id="11314" name="Text Box 18"/>
        <xdr:cNvSpPr txBox="1">
          <a:spLocks noChangeArrowheads="1"/>
        </xdr:cNvSpPr>
      </xdr:nvSpPr>
      <xdr:spPr bwMode="auto">
        <a:xfrm>
          <a:off x="542925" y="65151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72</a:t>
          </a:r>
        </a:p>
      </xdr:txBody>
    </xdr:sp>
    <xdr:clientData/>
  </xdr:twoCellAnchor>
  <xdr:twoCellAnchor>
    <xdr:from>
      <xdr:col>3</xdr:col>
      <xdr:colOff>142875</xdr:colOff>
      <xdr:row>52</xdr:row>
      <xdr:rowOff>19050</xdr:rowOff>
    </xdr:from>
    <xdr:to>
      <xdr:col>4</xdr:col>
      <xdr:colOff>104775</xdr:colOff>
      <xdr:row>52</xdr:row>
      <xdr:rowOff>200025</xdr:rowOff>
    </xdr:to>
    <xdr:sp macro="" textlink="">
      <xdr:nvSpPr>
        <xdr:cNvPr id="11315" name="Text Box 18"/>
        <xdr:cNvSpPr txBox="1">
          <a:spLocks noChangeArrowheads="1"/>
        </xdr:cNvSpPr>
      </xdr:nvSpPr>
      <xdr:spPr bwMode="auto">
        <a:xfrm>
          <a:off x="542925" y="684847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73</a:t>
          </a:r>
        </a:p>
      </xdr:txBody>
    </xdr:sp>
    <xdr:clientData/>
  </xdr:twoCellAnchor>
  <xdr:twoCellAnchor>
    <xdr:from>
      <xdr:col>3</xdr:col>
      <xdr:colOff>142875</xdr:colOff>
      <xdr:row>55</xdr:row>
      <xdr:rowOff>19050</xdr:rowOff>
    </xdr:from>
    <xdr:to>
      <xdr:col>4</xdr:col>
      <xdr:colOff>104775</xdr:colOff>
      <xdr:row>55</xdr:row>
      <xdr:rowOff>200025</xdr:rowOff>
    </xdr:to>
    <xdr:sp macro="" textlink="">
      <xdr:nvSpPr>
        <xdr:cNvPr id="11316" name="Text Box 18"/>
        <xdr:cNvSpPr txBox="1">
          <a:spLocks noChangeArrowheads="1"/>
        </xdr:cNvSpPr>
      </xdr:nvSpPr>
      <xdr:spPr bwMode="auto">
        <a:xfrm>
          <a:off x="542925" y="717232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74</a:t>
          </a:r>
        </a:p>
      </xdr:txBody>
    </xdr:sp>
    <xdr:clientData/>
  </xdr:twoCellAnchor>
  <xdr:twoCellAnchor>
    <xdr:from>
      <xdr:col>3</xdr:col>
      <xdr:colOff>142875</xdr:colOff>
      <xdr:row>58</xdr:row>
      <xdr:rowOff>9525</xdr:rowOff>
    </xdr:from>
    <xdr:to>
      <xdr:col>4</xdr:col>
      <xdr:colOff>104775</xdr:colOff>
      <xdr:row>58</xdr:row>
      <xdr:rowOff>190500</xdr:rowOff>
    </xdr:to>
    <xdr:sp macro="" textlink="">
      <xdr:nvSpPr>
        <xdr:cNvPr id="11317" name="Text Box 18"/>
        <xdr:cNvSpPr txBox="1">
          <a:spLocks noChangeArrowheads="1"/>
        </xdr:cNvSpPr>
      </xdr:nvSpPr>
      <xdr:spPr bwMode="auto">
        <a:xfrm>
          <a:off x="542925" y="748665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75</a:t>
          </a:r>
        </a:p>
      </xdr:txBody>
    </xdr:sp>
    <xdr:clientData/>
  </xdr:twoCellAnchor>
  <xdr:twoCellAnchor>
    <xdr:from>
      <xdr:col>3</xdr:col>
      <xdr:colOff>142875</xdr:colOff>
      <xdr:row>61</xdr:row>
      <xdr:rowOff>19050</xdr:rowOff>
    </xdr:from>
    <xdr:to>
      <xdr:col>4</xdr:col>
      <xdr:colOff>104775</xdr:colOff>
      <xdr:row>61</xdr:row>
      <xdr:rowOff>200025</xdr:rowOff>
    </xdr:to>
    <xdr:sp macro="" textlink="">
      <xdr:nvSpPr>
        <xdr:cNvPr id="11318" name="Text Box 18"/>
        <xdr:cNvSpPr txBox="1">
          <a:spLocks noChangeArrowheads="1"/>
        </xdr:cNvSpPr>
      </xdr:nvSpPr>
      <xdr:spPr bwMode="auto">
        <a:xfrm>
          <a:off x="542925" y="790575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76</a:t>
          </a:r>
        </a:p>
      </xdr:txBody>
    </xdr:sp>
    <xdr:clientData/>
  </xdr:twoCellAnchor>
  <xdr:twoCellAnchor>
    <xdr:from>
      <xdr:col>3</xdr:col>
      <xdr:colOff>142875</xdr:colOff>
      <xdr:row>64</xdr:row>
      <xdr:rowOff>9525</xdr:rowOff>
    </xdr:from>
    <xdr:to>
      <xdr:col>4</xdr:col>
      <xdr:colOff>104775</xdr:colOff>
      <xdr:row>64</xdr:row>
      <xdr:rowOff>190500</xdr:rowOff>
    </xdr:to>
    <xdr:sp macro="" textlink="">
      <xdr:nvSpPr>
        <xdr:cNvPr id="11319" name="Text Box 18"/>
        <xdr:cNvSpPr txBox="1">
          <a:spLocks noChangeArrowheads="1"/>
        </xdr:cNvSpPr>
      </xdr:nvSpPr>
      <xdr:spPr bwMode="auto">
        <a:xfrm>
          <a:off x="542925" y="822007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77</a:t>
          </a:r>
        </a:p>
      </xdr:txBody>
    </xdr:sp>
    <xdr:clientData/>
  </xdr:twoCellAnchor>
  <xdr:twoCellAnchor>
    <xdr:from>
      <xdr:col>3</xdr:col>
      <xdr:colOff>142875</xdr:colOff>
      <xdr:row>69</xdr:row>
      <xdr:rowOff>19050</xdr:rowOff>
    </xdr:from>
    <xdr:to>
      <xdr:col>4</xdr:col>
      <xdr:colOff>104775</xdr:colOff>
      <xdr:row>69</xdr:row>
      <xdr:rowOff>200025</xdr:rowOff>
    </xdr:to>
    <xdr:sp macro="" textlink="">
      <xdr:nvSpPr>
        <xdr:cNvPr id="11320" name="Text Box 18"/>
        <xdr:cNvSpPr txBox="1">
          <a:spLocks noChangeArrowheads="1"/>
        </xdr:cNvSpPr>
      </xdr:nvSpPr>
      <xdr:spPr bwMode="auto">
        <a:xfrm>
          <a:off x="542925" y="882967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78</a:t>
          </a:r>
        </a:p>
      </xdr:txBody>
    </xdr:sp>
    <xdr:clientData/>
  </xdr:twoCellAnchor>
  <xdr:twoCellAnchor>
    <xdr:from>
      <xdr:col>3</xdr:col>
      <xdr:colOff>142875</xdr:colOff>
      <xdr:row>72</xdr:row>
      <xdr:rowOff>9525</xdr:rowOff>
    </xdr:from>
    <xdr:to>
      <xdr:col>4</xdr:col>
      <xdr:colOff>104775</xdr:colOff>
      <xdr:row>72</xdr:row>
      <xdr:rowOff>190500</xdr:rowOff>
    </xdr:to>
    <xdr:sp macro="" textlink="">
      <xdr:nvSpPr>
        <xdr:cNvPr id="11321" name="Text Box 18"/>
        <xdr:cNvSpPr txBox="1">
          <a:spLocks noChangeArrowheads="1"/>
        </xdr:cNvSpPr>
      </xdr:nvSpPr>
      <xdr:spPr bwMode="auto">
        <a:xfrm>
          <a:off x="542925" y="92202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79</a:t>
          </a:r>
        </a:p>
      </xdr:txBody>
    </xdr:sp>
    <xdr:clientData/>
  </xdr:twoCellAnchor>
  <xdr:twoCellAnchor>
    <xdr:from>
      <xdr:col>3</xdr:col>
      <xdr:colOff>142875</xdr:colOff>
      <xdr:row>75</xdr:row>
      <xdr:rowOff>19050</xdr:rowOff>
    </xdr:from>
    <xdr:to>
      <xdr:col>4</xdr:col>
      <xdr:colOff>104775</xdr:colOff>
      <xdr:row>75</xdr:row>
      <xdr:rowOff>200025</xdr:rowOff>
    </xdr:to>
    <xdr:sp macro="" textlink="">
      <xdr:nvSpPr>
        <xdr:cNvPr id="11322" name="Text Box 18"/>
        <xdr:cNvSpPr txBox="1">
          <a:spLocks noChangeArrowheads="1"/>
        </xdr:cNvSpPr>
      </xdr:nvSpPr>
      <xdr:spPr bwMode="auto">
        <a:xfrm>
          <a:off x="542925" y="955357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80</a:t>
          </a:r>
        </a:p>
      </xdr:txBody>
    </xdr:sp>
    <xdr:clientData/>
  </xdr:twoCellAnchor>
  <xdr:twoCellAnchor>
    <xdr:from>
      <xdr:col>3</xdr:col>
      <xdr:colOff>142875</xdr:colOff>
      <xdr:row>78</xdr:row>
      <xdr:rowOff>9525</xdr:rowOff>
    </xdr:from>
    <xdr:to>
      <xdr:col>4</xdr:col>
      <xdr:colOff>104775</xdr:colOff>
      <xdr:row>78</xdr:row>
      <xdr:rowOff>190500</xdr:rowOff>
    </xdr:to>
    <xdr:sp macro="" textlink="">
      <xdr:nvSpPr>
        <xdr:cNvPr id="11323" name="Text Box 18"/>
        <xdr:cNvSpPr txBox="1">
          <a:spLocks noChangeArrowheads="1"/>
        </xdr:cNvSpPr>
      </xdr:nvSpPr>
      <xdr:spPr bwMode="auto">
        <a:xfrm>
          <a:off x="542925" y="98679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4</xdr:col>
          <xdr:colOff>66675</xdr:colOff>
          <xdr:row>0</xdr:row>
          <xdr:rowOff>190500</xdr:rowOff>
        </xdr:to>
        <xdr:sp macro="" textlink="">
          <xdr:nvSpPr>
            <xdr:cNvPr id="11285" name="Button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133350</xdr:colOff>
          <xdr:row>0</xdr:row>
          <xdr:rowOff>9525</xdr:rowOff>
        </xdr:from>
        <xdr:to>
          <xdr:col>49</xdr:col>
          <xdr:colOff>0</xdr:colOff>
          <xdr:row>0</xdr:row>
          <xdr:rowOff>190500</xdr:rowOff>
        </xdr:to>
        <xdr:sp macro="" textlink="">
          <xdr:nvSpPr>
            <xdr:cNvPr id="11288" name="Button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Bedienungsanleitung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0</xdr:row>
          <xdr:rowOff>0</xdr:rowOff>
        </xdr:from>
        <xdr:to>
          <xdr:col>41</xdr:col>
          <xdr:colOff>38100</xdr:colOff>
          <xdr:row>0</xdr:row>
          <xdr:rowOff>219075</xdr:rowOff>
        </xdr:to>
        <xdr:sp macro="" textlink="">
          <xdr:nvSpPr>
            <xdr:cNvPr id="11289" name="chkbEingabekontrolle1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Eingabekontrolle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79</xdr:row>
      <xdr:rowOff>0</xdr:rowOff>
    </xdr:from>
    <xdr:to>
      <xdr:col>3</xdr:col>
      <xdr:colOff>104775</xdr:colOff>
      <xdr:row>79</xdr:row>
      <xdr:rowOff>0</xdr:rowOff>
    </xdr:to>
    <xdr:sp macro="" textlink="">
      <xdr:nvSpPr>
        <xdr:cNvPr id="12290" name="Text Box 19"/>
        <xdr:cNvSpPr txBox="1">
          <a:spLocks noChangeArrowheads="1"/>
        </xdr:cNvSpPr>
      </xdr:nvSpPr>
      <xdr:spPr bwMode="auto">
        <a:xfrm>
          <a:off x="352425" y="10039350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2</xdr:col>
      <xdr:colOff>142875</xdr:colOff>
      <xdr:row>79</xdr:row>
      <xdr:rowOff>0</xdr:rowOff>
    </xdr:from>
    <xdr:to>
      <xdr:col>3</xdr:col>
      <xdr:colOff>104775</xdr:colOff>
      <xdr:row>79</xdr:row>
      <xdr:rowOff>0</xdr:rowOff>
    </xdr:to>
    <xdr:sp macro="" textlink="">
      <xdr:nvSpPr>
        <xdr:cNvPr id="12291" name="Text Box 20"/>
        <xdr:cNvSpPr txBox="1">
          <a:spLocks noChangeArrowheads="1"/>
        </xdr:cNvSpPr>
      </xdr:nvSpPr>
      <xdr:spPr bwMode="auto">
        <a:xfrm>
          <a:off x="352425" y="10039350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2</xdr:col>
      <xdr:colOff>142875</xdr:colOff>
      <xdr:row>67</xdr:row>
      <xdr:rowOff>0</xdr:rowOff>
    </xdr:from>
    <xdr:to>
      <xdr:col>3</xdr:col>
      <xdr:colOff>104775</xdr:colOff>
      <xdr:row>67</xdr:row>
      <xdr:rowOff>0</xdr:rowOff>
    </xdr:to>
    <xdr:sp macro="" textlink="">
      <xdr:nvSpPr>
        <xdr:cNvPr id="12295" name="Text Box 24"/>
        <xdr:cNvSpPr txBox="1">
          <a:spLocks noChangeArrowheads="1"/>
        </xdr:cNvSpPr>
      </xdr:nvSpPr>
      <xdr:spPr bwMode="auto">
        <a:xfrm>
          <a:off x="352425" y="86201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2</xdr:col>
      <xdr:colOff>142875</xdr:colOff>
      <xdr:row>67</xdr:row>
      <xdr:rowOff>0</xdr:rowOff>
    </xdr:from>
    <xdr:to>
      <xdr:col>3</xdr:col>
      <xdr:colOff>104775</xdr:colOff>
      <xdr:row>67</xdr:row>
      <xdr:rowOff>0</xdr:rowOff>
    </xdr:to>
    <xdr:sp macro="" textlink="">
      <xdr:nvSpPr>
        <xdr:cNvPr id="12296" name="Text Box 25"/>
        <xdr:cNvSpPr txBox="1">
          <a:spLocks noChangeArrowheads="1"/>
        </xdr:cNvSpPr>
      </xdr:nvSpPr>
      <xdr:spPr bwMode="auto">
        <a:xfrm>
          <a:off x="352425" y="86201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2</xdr:col>
      <xdr:colOff>142875</xdr:colOff>
      <xdr:row>67</xdr:row>
      <xdr:rowOff>0</xdr:rowOff>
    </xdr:from>
    <xdr:to>
      <xdr:col>3</xdr:col>
      <xdr:colOff>104775</xdr:colOff>
      <xdr:row>67</xdr:row>
      <xdr:rowOff>0</xdr:rowOff>
    </xdr:to>
    <xdr:sp macro="" textlink="">
      <xdr:nvSpPr>
        <xdr:cNvPr id="12297" name="Text Box 26"/>
        <xdr:cNvSpPr txBox="1">
          <a:spLocks noChangeArrowheads="1"/>
        </xdr:cNvSpPr>
      </xdr:nvSpPr>
      <xdr:spPr bwMode="auto">
        <a:xfrm>
          <a:off x="352425" y="86201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2</xdr:col>
      <xdr:colOff>142875</xdr:colOff>
      <xdr:row>67</xdr:row>
      <xdr:rowOff>0</xdr:rowOff>
    </xdr:from>
    <xdr:to>
      <xdr:col>3</xdr:col>
      <xdr:colOff>104775</xdr:colOff>
      <xdr:row>67</xdr:row>
      <xdr:rowOff>0</xdr:rowOff>
    </xdr:to>
    <xdr:sp macro="" textlink="">
      <xdr:nvSpPr>
        <xdr:cNvPr id="12298" name="Text Box 27"/>
        <xdr:cNvSpPr txBox="1">
          <a:spLocks noChangeArrowheads="1"/>
        </xdr:cNvSpPr>
      </xdr:nvSpPr>
      <xdr:spPr bwMode="auto">
        <a:xfrm>
          <a:off x="352425" y="86201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oneCellAnchor>
    <xdr:from>
      <xdr:col>4</xdr:col>
      <xdr:colOff>0</xdr:colOff>
      <xdr:row>48</xdr:row>
      <xdr:rowOff>114300</xdr:rowOff>
    </xdr:from>
    <xdr:ext cx="866775" cy="180975"/>
    <xdr:sp macro="" textlink="">
      <xdr:nvSpPr>
        <xdr:cNvPr id="12326" name="Text Box 38"/>
        <xdr:cNvSpPr txBox="1">
          <a:spLocks noChangeArrowheads="1"/>
        </xdr:cNvSpPr>
      </xdr:nvSpPr>
      <xdr:spPr bwMode="auto">
        <a:xfrm>
          <a:off x="542925" y="6076950"/>
          <a:ext cx="866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22860" anchor="ctr" upright="1">
          <a:spAutoFit/>
        </a:bodyPr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beim Amtsgericht </a:t>
          </a:r>
        </a:p>
      </xdr:txBody>
    </xdr:sp>
    <xdr:clientData/>
  </xdr:oneCellAnchor>
  <xdr:twoCellAnchor>
    <xdr:from>
      <xdr:col>6</xdr:col>
      <xdr:colOff>0</xdr:colOff>
      <xdr:row>58</xdr:row>
      <xdr:rowOff>9525</xdr:rowOff>
    </xdr:from>
    <xdr:to>
      <xdr:col>17</xdr:col>
      <xdr:colOff>57150</xdr:colOff>
      <xdr:row>59</xdr:row>
      <xdr:rowOff>123825</xdr:rowOff>
    </xdr:to>
    <xdr:sp macro="" textlink="">
      <xdr:nvSpPr>
        <xdr:cNvPr id="12327" name="Text Box 39"/>
        <xdr:cNvSpPr txBox="1">
          <a:spLocks noChangeArrowheads="1"/>
        </xdr:cNvSpPr>
      </xdr:nvSpPr>
      <xdr:spPr bwMode="auto">
        <a:xfrm>
          <a:off x="723900" y="7486650"/>
          <a:ext cx="1438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Übernahme (z.B. Kauf, Pacht,</a:t>
          </a:r>
        </a:p>
      </xdr:txBody>
    </xdr:sp>
    <xdr:clientData/>
  </xdr:twoCellAnchor>
  <xdr:twoCellAnchor>
    <xdr:from>
      <xdr:col>2</xdr:col>
      <xdr:colOff>123825</xdr:colOff>
      <xdr:row>9</xdr:row>
      <xdr:rowOff>19050</xdr:rowOff>
    </xdr:from>
    <xdr:to>
      <xdr:col>3</xdr:col>
      <xdr:colOff>104775</xdr:colOff>
      <xdr:row>9</xdr:row>
      <xdr:rowOff>200025</xdr:rowOff>
    </xdr:to>
    <xdr:sp macro="" textlink="">
      <xdr:nvSpPr>
        <xdr:cNvPr id="12329" name="Text Box 18"/>
        <xdr:cNvSpPr txBox="1">
          <a:spLocks noChangeArrowheads="1"/>
        </xdr:cNvSpPr>
      </xdr:nvSpPr>
      <xdr:spPr bwMode="auto">
        <a:xfrm>
          <a:off x="333375" y="122872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91</a:t>
          </a:r>
        </a:p>
      </xdr:txBody>
    </xdr:sp>
    <xdr:clientData/>
  </xdr:twoCellAnchor>
  <xdr:twoCellAnchor>
    <xdr:from>
      <xdr:col>2</xdr:col>
      <xdr:colOff>123825</xdr:colOff>
      <xdr:row>12</xdr:row>
      <xdr:rowOff>9525</xdr:rowOff>
    </xdr:from>
    <xdr:to>
      <xdr:col>3</xdr:col>
      <xdr:colOff>104775</xdr:colOff>
      <xdr:row>12</xdr:row>
      <xdr:rowOff>190500</xdr:rowOff>
    </xdr:to>
    <xdr:sp macro="" textlink="">
      <xdr:nvSpPr>
        <xdr:cNvPr id="12330" name="Text Box 18"/>
        <xdr:cNvSpPr txBox="1">
          <a:spLocks noChangeArrowheads="1"/>
        </xdr:cNvSpPr>
      </xdr:nvSpPr>
      <xdr:spPr bwMode="auto">
        <a:xfrm>
          <a:off x="333375" y="162877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92</a:t>
          </a:r>
        </a:p>
      </xdr:txBody>
    </xdr:sp>
    <xdr:clientData/>
  </xdr:twoCellAnchor>
  <xdr:twoCellAnchor>
    <xdr:from>
      <xdr:col>2</xdr:col>
      <xdr:colOff>123825</xdr:colOff>
      <xdr:row>15</xdr:row>
      <xdr:rowOff>19050</xdr:rowOff>
    </xdr:from>
    <xdr:to>
      <xdr:col>3</xdr:col>
      <xdr:colOff>104775</xdr:colOff>
      <xdr:row>15</xdr:row>
      <xdr:rowOff>200025</xdr:rowOff>
    </xdr:to>
    <xdr:sp macro="" textlink="">
      <xdr:nvSpPr>
        <xdr:cNvPr id="12331" name="Text Box 18"/>
        <xdr:cNvSpPr txBox="1">
          <a:spLocks noChangeArrowheads="1"/>
        </xdr:cNvSpPr>
      </xdr:nvSpPr>
      <xdr:spPr bwMode="auto">
        <a:xfrm>
          <a:off x="333375" y="196215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93</a:t>
          </a:r>
        </a:p>
      </xdr:txBody>
    </xdr:sp>
    <xdr:clientData/>
  </xdr:twoCellAnchor>
  <xdr:twoCellAnchor>
    <xdr:from>
      <xdr:col>2</xdr:col>
      <xdr:colOff>123825</xdr:colOff>
      <xdr:row>18</xdr:row>
      <xdr:rowOff>9525</xdr:rowOff>
    </xdr:from>
    <xdr:to>
      <xdr:col>3</xdr:col>
      <xdr:colOff>104775</xdr:colOff>
      <xdr:row>18</xdr:row>
      <xdr:rowOff>190500</xdr:rowOff>
    </xdr:to>
    <xdr:sp macro="" textlink="">
      <xdr:nvSpPr>
        <xdr:cNvPr id="12332" name="Text Box 18"/>
        <xdr:cNvSpPr txBox="1">
          <a:spLocks noChangeArrowheads="1"/>
        </xdr:cNvSpPr>
      </xdr:nvSpPr>
      <xdr:spPr bwMode="auto">
        <a:xfrm>
          <a:off x="333375" y="227647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94</a:t>
          </a:r>
        </a:p>
      </xdr:txBody>
    </xdr:sp>
    <xdr:clientData/>
  </xdr:twoCellAnchor>
  <xdr:twoCellAnchor>
    <xdr:from>
      <xdr:col>2</xdr:col>
      <xdr:colOff>123825</xdr:colOff>
      <xdr:row>21</xdr:row>
      <xdr:rowOff>19050</xdr:rowOff>
    </xdr:from>
    <xdr:to>
      <xdr:col>3</xdr:col>
      <xdr:colOff>104775</xdr:colOff>
      <xdr:row>21</xdr:row>
      <xdr:rowOff>200025</xdr:rowOff>
    </xdr:to>
    <xdr:sp macro="" textlink="">
      <xdr:nvSpPr>
        <xdr:cNvPr id="12333" name="Text Box 18"/>
        <xdr:cNvSpPr txBox="1">
          <a:spLocks noChangeArrowheads="1"/>
        </xdr:cNvSpPr>
      </xdr:nvSpPr>
      <xdr:spPr bwMode="auto">
        <a:xfrm>
          <a:off x="333375" y="26670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xdr:txBody>
    </xdr:sp>
    <xdr:clientData/>
  </xdr:twoCellAnchor>
  <xdr:twoCellAnchor>
    <xdr:from>
      <xdr:col>2</xdr:col>
      <xdr:colOff>123825</xdr:colOff>
      <xdr:row>25</xdr:row>
      <xdr:rowOff>9525</xdr:rowOff>
    </xdr:from>
    <xdr:to>
      <xdr:col>3</xdr:col>
      <xdr:colOff>104775</xdr:colOff>
      <xdr:row>25</xdr:row>
      <xdr:rowOff>190500</xdr:rowOff>
    </xdr:to>
    <xdr:sp macro="" textlink="">
      <xdr:nvSpPr>
        <xdr:cNvPr id="12334" name="Text Box 18"/>
        <xdr:cNvSpPr txBox="1">
          <a:spLocks noChangeArrowheads="1"/>
        </xdr:cNvSpPr>
      </xdr:nvSpPr>
      <xdr:spPr bwMode="auto">
        <a:xfrm>
          <a:off x="333375" y="311467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96</a:t>
          </a:r>
        </a:p>
      </xdr:txBody>
    </xdr:sp>
    <xdr:clientData/>
  </xdr:twoCellAnchor>
  <xdr:twoCellAnchor>
    <xdr:from>
      <xdr:col>2</xdr:col>
      <xdr:colOff>123825</xdr:colOff>
      <xdr:row>28</xdr:row>
      <xdr:rowOff>19050</xdr:rowOff>
    </xdr:from>
    <xdr:to>
      <xdr:col>3</xdr:col>
      <xdr:colOff>104775</xdr:colOff>
      <xdr:row>28</xdr:row>
      <xdr:rowOff>200025</xdr:rowOff>
    </xdr:to>
    <xdr:sp macro="" textlink="">
      <xdr:nvSpPr>
        <xdr:cNvPr id="12335" name="Text Box 18"/>
        <xdr:cNvSpPr txBox="1">
          <a:spLocks noChangeArrowheads="1"/>
        </xdr:cNvSpPr>
      </xdr:nvSpPr>
      <xdr:spPr bwMode="auto">
        <a:xfrm>
          <a:off x="333375" y="344805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97</a:t>
          </a:r>
        </a:p>
      </xdr:txBody>
    </xdr:sp>
    <xdr:clientData/>
  </xdr:twoCellAnchor>
  <xdr:twoCellAnchor>
    <xdr:from>
      <xdr:col>2</xdr:col>
      <xdr:colOff>123825</xdr:colOff>
      <xdr:row>31</xdr:row>
      <xdr:rowOff>19050</xdr:rowOff>
    </xdr:from>
    <xdr:to>
      <xdr:col>3</xdr:col>
      <xdr:colOff>104775</xdr:colOff>
      <xdr:row>31</xdr:row>
      <xdr:rowOff>200025</xdr:rowOff>
    </xdr:to>
    <xdr:sp macro="" textlink="">
      <xdr:nvSpPr>
        <xdr:cNvPr id="12336" name="Text Box 18"/>
        <xdr:cNvSpPr txBox="1">
          <a:spLocks noChangeArrowheads="1"/>
        </xdr:cNvSpPr>
      </xdr:nvSpPr>
      <xdr:spPr bwMode="auto">
        <a:xfrm>
          <a:off x="333375" y="3771900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98</a:t>
          </a:r>
        </a:p>
      </xdr:txBody>
    </xdr:sp>
    <xdr:clientData/>
  </xdr:twoCellAnchor>
  <xdr:twoCellAnchor>
    <xdr:from>
      <xdr:col>2</xdr:col>
      <xdr:colOff>123825</xdr:colOff>
      <xdr:row>34</xdr:row>
      <xdr:rowOff>9525</xdr:rowOff>
    </xdr:from>
    <xdr:to>
      <xdr:col>3</xdr:col>
      <xdr:colOff>104775</xdr:colOff>
      <xdr:row>34</xdr:row>
      <xdr:rowOff>190500</xdr:rowOff>
    </xdr:to>
    <xdr:sp macro="" textlink="">
      <xdr:nvSpPr>
        <xdr:cNvPr id="12337" name="Text Box 18"/>
        <xdr:cNvSpPr txBox="1">
          <a:spLocks noChangeArrowheads="1"/>
        </xdr:cNvSpPr>
      </xdr:nvSpPr>
      <xdr:spPr bwMode="auto">
        <a:xfrm>
          <a:off x="333375" y="4143375"/>
          <a:ext cx="133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99</a:t>
          </a:r>
        </a:p>
      </xdr:txBody>
    </xdr:sp>
    <xdr:clientData/>
  </xdr:twoCellAnchor>
  <xdr:twoCellAnchor>
    <xdr:from>
      <xdr:col>2</xdr:col>
      <xdr:colOff>66675</xdr:colOff>
      <xdr:row>37</xdr:row>
      <xdr:rowOff>19050</xdr:rowOff>
    </xdr:from>
    <xdr:to>
      <xdr:col>3</xdr:col>
      <xdr:colOff>104775</xdr:colOff>
      <xdr:row>37</xdr:row>
      <xdr:rowOff>200025</xdr:rowOff>
    </xdr:to>
    <xdr:sp macro="" textlink="">
      <xdr:nvSpPr>
        <xdr:cNvPr id="12338" name="Text Box 18"/>
        <xdr:cNvSpPr txBox="1">
          <a:spLocks noChangeArrowheads="1"/>
        </xdr:cNvSpPr>
      </xdr:nvSpPr>
      <xdr:spPr bwMode="auto">
        <a:xfrm>
          <a:off x="276225" y="44958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100</a:t>
          </a:r>
        </a:p>
      </xdr:txBody>
    </xdr:sp>
    <xdr:clientData/>
  </xdr:twoCellAnchor>
  <xdr:twoCellAnchor>
    <xdr:from>
      <xdr:col>2</xdr:col>
      <xdr:colOff>66675</xdr:colOff>
      <xdr:row>40</xdr:row>
      <xdr:rowOff>19050</xdr:rowOff>
    </xdr:from>
    <xdr:to>
      <xdr:col>3</xdr:col>
      <xdr:colOff>104775</xdr:colOff>
      <xdr:row>40</xdr:row>
      <xdr:rowOff>200025</xdr:rowOff>
    </xdr:to>
    <xdr:sp macro="" textlink="">
      <xdr:nvSpPr>
        <xdr:cNvPr id="12340" name="Text Box 18"/>
        <xdr:cNvSpPr txBox="1">
          <a:spLocks noChangeArrowheads="1"/>
        </xdr:cNvSpPr>
      </xdr:nvSpPr>
      <xdr:spPr bwMode="auto">
        <a:xfrm>
          <a:off x="276225" y="48768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101</a:t>
          </a:r>
        </a:p>
      </xdr:txBody>
    </xdr:sp>
    <xdr:clientData/>
  </xdr:twoCellAnchor>
  <xdr:twoCellAnchor>
    <xdr:from>
      <xdr:col>2</xdr:col>
      <xdr:colOff>66675</xdr:colOff>
      <xdr:row>44</xdr:row>
      <xdr:rowOff>19050</xdr:rowOff>
    </xdr:from>
    <xdr:to>
      <xdr:col>3</xdr:col>
      <xdr:colOff>104775</xdr:colOff>
      <xdr:row>44</xdr:row>
      <xdr:rowOff>200025</xdr:rowOff>
    </xdr:to>
    <xdr:sp macro="" textlink="">
      <xdr:nvSpPr>
        <xdr:cNvPr id="12341" name="Text Box 18"/>
        <xdr:cNvSpPr txBox="1">
          <a:spLocks noChangeArrowheads="1"/>
        </xdr:cNvSpPr>
      </xdr:nvSpPr>
      <xdr:spPr bwMode="auto">
        <a:xfrm>
          <a:off x="276225" y="54673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102</a:t>
          </a:r>
        </a:p>
      </xdr:txBody>
    </xdr:sp>
    <xdr:clientData/>
  </xdr:twoCellAnchor>
  <xdr:twoCellAnchor>
    <xdr:from>
      <xdr:col>2</xdr:col>
      <xdr:colOff>66675</xdr:colOff>
      <xdr:row>45</xdr:row>
      <xdr:rowOff>57150</xdr:rowOff>
    </xdr:from>
    <xdr:to>
      <xdr:col>3</xdr:col>
      <xdr:colOff>104775</xdr:colOff>
      <xdr:row>46</xdr:row>
      <xdr:rowOff>171450</xdr:rowOff>
    </xdr:to>
    <xdr:sp macro="" textlink="">
      <xdr:nvSpPr>
        <xdr:cNvPr id="12342" name="Text Box 18"/>
        <xdr:cNvSpPr txBox="1">
          <a:spLocks noChangeArrowheads="1"/>
        </xdr:cNvSpPr>
      </xdr:nvSpPr>
      <xdr:spPr bwMode="auto">
        <a:xfrm>
          <a:off x="276225" y="57150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103</a:t>
          </a:r>
        </a:p>
      </xdr:txBody>
    </xdr:sp>
    <xdr:clientData/>
  </xdr:twoCellAnchor>
  <xdr:twoCellAnchor>
    <xdr:from>
      <xdr:col>2</xdr:col>
      <xdr:colOff>66675</xdr:colOff>
      <xdr:row>50</xdr:row>
      <xdr:rowOff>9525</xdr:rowOff>
    </xdr:from>
    <xdr:to>
      <xdr:col>3</xdr:col>
      <xdr:colOff>104775</xdr:colOff>
      <xdr:row>50</xdr:row>
      <xdr:rowOff>190500</xdr:rowOff>
    </xdr:to>
    <xdr:sp macro="" textlink="">
      <xdr:nvSpPr>
        <xdr:cNvPr id="12343" name="Text Box 18"/>
        <xdr:cNvSpPr txBox="1">
          <a:spLocks noChangeArrowheads="1"/>
        </xdr:cNvSpPr>
      </xdr:nvSpPr>
      <xdr:spPr bwMode="auto">
        <a:xfrm>
          <a:off x="276225" y="62484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105</a:t>
          </a:r>
        </a:p>
      </xdr:txBody>
    </xdr:sp>
    <xdr:clientData/>
  </xdr:twoCellAnchor>
  <xdr:twoCellAnchor>
    <xdr:from>
      <xdr:col>2</xdr:col>
      <xdr:colOff>66675</xdr:colOff>
      <xdr:row>48</xdr:row>
      <xdr:rowOff>19050</xdr:rowOff>
    </xdr:from>
    <xdr:to>
      <xdr:col>3</xdr:col>
      <xdr:colOff>104775</xdr:colOff>
      <xdr:row>48</xdr:row>
      <xdr:rowOff>200025</xdr:rowOff>
    </xdr:to>
    <xdr:sp macro="" textlink="">
      <xdr:nvSpPr>
        <xdr:cNvPr id="12344" name="Text Box 18"/>
        <xdr:cNvSpPr txBox="1">
          <a:spLocks noChangeArrowheads="1"/>
        </xdr:cNvSpPr>
      </xdr:nvSpPr>
      <xdr:spPr bwMode="auto">
        <a:xfrm>
          <a:off x="276225" y="59817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104</a:t>
          </a:r>
        </a:p>
      </xdr:txBody>
    </xdr:sp>
    <xdr:clientData/>
  </xdr:twoCellAnchor>
  <xdr:twoCellAnchor>
    <xdr:from>
      <xdr:col>2</xdr:col>
      <xdr:colOff>66675</xdr:colOff>
      <xdr:row>53</xdr:row>
      <xdr:rowOff>9525</xdr:rowOff>
    </xdr:from>
    <xdr:to>
      <xdr:col>3</xdr:col>
      <xdr:colOff>104775</xdr:colOff>
      <xdr:row>53</xdr:row>
      <xdr:rowOff>190500</xdr:rowOff>
    </xdr:to>
    <xdr:sp macro="" textlink="">
      <xdr:nvSpPr>
        <xdr:cNvPr id="12345" name="Text Box 18"/>
        <xdr:cNvSpPr txBox="1">
          <a:spLocks noChangeArrowheads="1"/>
        </xdr:cNvSpPr>
      </xdr:nvSpPr>
      <xdr:spPr bwMode="auto">
        <a:xfrm>
          <a:off x="276225" y="65722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106</a:t>
          </a:r>
        </a:p>
      </xdr:txBody>
    </xdr:sp>
    <xdr:clientData/>
  </xdr:twoCellAnchor>
  <xdr:twoCellAnchor>
    <xdr:from>
      <xdr:col>2</xdr:col>
      <xdr:colOff>66675</xdr:colOff>
      <xdr:row>57</xdr:row>
      <xdr:rowOff>9525</xdr:rowOff>
    </xdr:from>
    <xdr:to>
      <xdr:col>3</xdr:col>
      <xdr:colOff>104775</xdr:colOff>
      <xdr:row>57</xdr:row>
      <xdr:rowOff>190500</xdr:rowOff>
    </xdr:to>
    <xdr:sp macro="" textlink="">
      <xdr:nvSpPr>
        <xdr:cNvPr id="12346" name="Text Box 18"/>
        <xdr:cNvSpPr txBox="1">
          <a:spLocks noChangeArrowheads="1"/>
        </xdr:cNvSpPr>
      </xdr:nvSpPr>
      <xdr:spPr bwMode="auto">
        <a:xfrm>
          <a:off x="276225" y="72771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107 </a:t>
          </a:r>
        </a:p>
      </xdr:txBody>
    </xdr:sp>
    <xdr:clientData/>
  </xdr:twoCellAnchor>
  <xdr:twoCellAnchor>
    <xdr:from>
      <xdr:col>2</xdr:col>
      <xdr:colOff>66675</xdr:colOff>
      <xdr:row>59</xdr:row>
      <xdr:rowOff>19050</xdr:rowOff>
    </xdr:from>
    <xdr:to>
      <xdr:col>3</xdr:col>
      <xdr:colOff>104775</xdr:colOff>
      <xdr:row>59</xdr:row>
      <xdr:rowOff>200025</xdr:rowOff>
    </xdr:to>
    <xdr:sp macro="" textlink="">
      <xdr:nvSpPr>
        <xdr:cNvPr id="12347" name="Text Box 18"/>
        <xdr:cNvSpPr txBox="1">
          <a:spLocks noChangeArrowheads="1"/>
        </xdr:cNvSpPr>
      </xdr:nvSpPr>
      <xdr:spPr bwMode="auto">
        <a:xfrm>
          <a:off x="276225" y="75628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108</a:t>
          </a:r>
        </a:p>
      </xdr:txBody>
    </xdr:sp>
    <xdr:clientData/>
  </xdr:twoCellAnchor>
  <xdr:twoCellAnchor>
    <xdr:from>
      <xdr:col>2</xdr:col>
      <xdr:colOff>66675</xdr:colOff>
      <xdr:row>62</xdr:row>
      <xdr:rowOff>9525</xdr:rowOff>
    </xdr:from>
    <xdr:to>
      <xdr:col>3</xdr:col>
      <xdr:colOff>104775</xdr:colOff>
      <xdr:row>62</xdr:row>
      <xdr:rowOff>190500</xdr:rowOff>
    </xdr:to>
    <xdr:sp macro="" textlink="">
      <xdr:nvSpPr>
        <xdr:cNvPr id="12348" name="Text Box 18"/>
        <xdr:cNvSpPr txBox="1">
          <a:spLocks noChangeArrowheads="1"/>
        </xdr:cNvSpPr>
      </xdr:nvSpPr>
      <xdr:spPr bwMode="auto">
        <a:xfrm>
          <a:off x="276225" y="79629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109</a:t>
          </a:r>
        </a:p>
      </xdr:txBody>
    </xdr:sp>
    <xdr:clientData/>
  </xdr:twoCellAnchor>
  <xdr:twoCellAnchor>
    <xdr:from>
      <xdr:col>2</xdr:col>
      <xdr:colOff>66675</xdr:colOff>
      <xdr:row>65</xdr:row>
      <xdr:rowOff>19050</xdr:rowOff>
    </xdr:from>
    <xdr:to>
      <xdr:col>3</xdr:col>
      <xdr:colOff>104775</xdr:colOff>
      <xdr:row>65</xdr:row>
      <xdr:rowOff>200025</xdr:rowOff>
    </xdr:to>
    <xdr:sp macro="" textlink="">
      <xdr:nvSpPr>
        <xdr:cNvPr id="12349" name="Text Box 18"/>
        <xdr:cNvSpPr txBox="1">
          <a:spLocks noChangeArrowheads="1"/>
        </xdr:cNvSpPr>
      </xdr:nvSpPr>
      <xdr:spPr bwMode="auto">
        <a:xfrm>
          <a:off x="276225" y="84010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110</a:t>
          </a:r>
        </a:p>
      </xdr:txBody>
    </xdr:sp>
    <xdr:clientData/>
  </xdr:twoCellAnchor>
  <xdr:twoCellAnchor>
    <xdr:from>
      <xdr:col>2</xdr:col>
      <xdr:colOff>66675</xdr:colOff>
      <xdr:row>68</xdr:row>
      <xdr:rowOff>19050</xdr:rowOff>
    </xdr:from>
    <xdr:to>
      <xdr:col>3</xdr:col>
      <xdr:colOff>104775</xdr:colOff>
      <xdr:row>68</xdr:row>
      <xdr:rowOff>200025</xdr:rowOff>
    </xdr:to>
    <xdr:sp macro="" textlink="">
      <xdr:nvSpPr>
        <xdr:cNvPr id="12350" name="Text Box 18"/>
        <xdr:cNvSpPr txBox="1">
          <a:spLocks noChangeArrowheads="1"/>
        </xdr:cNvSpPr>
      </xdr:nvSpPr>
      <xdr:spPr bwMode="auto">
        <a:xfrm>
          <a:off x="276225" y="87249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111</a:t>
          </a:r>
        </a:p>
      </xdr:txBody>
    </xdr:sp>
    <xdr:clientData/>
  </xdr:twoCellAnchor>
  <xdr:twoCellAnchor>
    <xdr:from>
      <xdr:col>2</xdr:col>
      <xdr:colOff>66675</xdr:colOff>
      <xdr:row>71</xdr:row>
      <xdr:rowOff>19050</xdr:rowOff>
    </xdr:from>
    <xdr:to>
      <xdr:col>3</xdr:col>
      <xdr:colOff>104775</xdr:colOff>
      <xdr:row>71</xdr:row>
      <xdr:rowOff>200025</xdr:rowOff>
    </xdr:to>
    <xdr:sp macro="" textlink="">
      <xdr:nvSpPr>
        <xdr:cNvPr id="12351" name="Text Box 18"/>
        <xdr:cNvSpPr txBox="1">
          <a:spLocks noChangeArrowheads="1"/>
        </xdr:cNvSpPr>
      </xdr:nvSpPr>
      <xdr:spPr bwMode="auto">
        <a:xfrm>
          <a:off x="276225" y="90487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112</a:t>
          </a:r>
        </a:p>
      </xdr:txBody>
    </xdr:sp>
    <xdr:clientData/>
  </xdr:twoCellAnchor>
  <xdr:twoCellAnchor>
    <xdr:from>
      <xdr:col>2</xdr:col>
      <xdr:colOff>66675</xdr:colOff>
      <xdr:row>74</xdr:row>
      <xdr:rowOff>19050</xdr:rowOff>
    </xdr:from>
    <xdr:to>
      <xdr:col>3</xdr:col>
      <xdr:colOff>104775</xdr:colOff>
      <xdr:row>74</xdr:row>
      <xdr:rowOff>200025</xdr:rowOff>
    </xdr:to>
    <xdr:sp macro="" textlink="">
      <xdr:nvSpPr>
        <xdr:cNvPr id="12352" name="Text Box 18"/>
        <xdr:cNvSpPr txBox="1">
          <a:spLocks noChangeArrowheads="1"/>
        </xdr:cNvSpPr>
      </xdr:nvSpPr>
      <xdr:spPr bwMode="auto">
        <a:xfrm>
          <a:off x="276225" y="93726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113</a:t>
          </a:r>
        </a:p>
      </xdr:txBody>
    </xdr:sp>
    <xdr:clientData/>
  </xdr:twoCellAnchor>
  <xdr:twoCellAnchor>
    <xdr:from>
      <xdr:col>2</xdr:col>
      <xdr:colOff>66675</xdr:colOff>
      <xdr:row>77</xdr:row>
      <xdr:rowOff>19050</xdr:rowOff>
    </xdr:from>
    <xdr:to>
      <xdr:col>3</xdr:col>
      <xdr:colOff>104775</xdr:colOff>
      <xdr:row>77</xdr:row>
      <xdr:rowOff>200025</xdr:rowOff>
    </xdr:to>
    <xdr:sp macro="" textlink="">
      <xdr:nvSpPr>
        <xdr:cNvPr id="12353" name="Text Box 18"/>
        <xdr:cNvSpPr txBox="1">
          <a:spLocks noChangeArrowheads="1"/>
        </xdr:cNvSpPr>
      </xdr:nvSpPr>
      <xdr:spPr bwMode="auto">
        <a:xfrm>
          <a:off x="276225" y="96964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114</a:t>
          </a:r>
        </a:p>
      </xdr:txBody>
    </xdr:sp>
    <xdr:clientData/>
  </xdr:twoCellAnchor>
  <xdr:twoCellAnchor>
    <xdr:from>
      <xdr:col>34</xdr:col>
      <xdr:colOff>28575</xdr:colOff>
      <xdr:row>57</xdr:row>
      <xdr:rowOff>190500</xdr:rowOff>
    </xdr:from>
    <xdr:to>
      <xdr:col>45</xdr:col>
      <xdr:colOff>28575</xdr:colOff>
      <xdr:row>59</xdr:row>
      <xdr:rowOff>114300</xdr:rowOff>
    </xdr:to>
    <xdr:sp macro="" textlink="">
      <xdr:nvSpPr>
        <xdr:cNvPr id="12356" name="Text Box 68"/>
        <xdr:cNvSpPr txBox="1">
          <a:spLocks noChangeArrowheads="1"/>
        </xdr:cNvSpPr>
      </xdr:nvSpPr>
      <xdr:spPr bwMode="auto">
        <a:xfrm>
          <a:off x="4019550" y="7458075"/>
          <a:ext cx="10858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Umwandlung / Einbrin-</a:t>
          </a:r>
        </a:p>
      </xdr:txBody>
    </xdr:sp>
    <xdr:clientData/>
  </xdr:twoCellAnchor>
  <xdr:twoCellAnchor>
    <xdr:from>
      <xdr:col>35</xdr:col>
      <xdr:colOff>0</xdr:colOff>
      <xdr:row>59</xdr:row>
      <xdr:rowOff>123825</xdr:rowOff>
    </xdr:from>
    <xdr:to>
      <xdr:col>37</xdr:col>
      <xdr:colOff>142875</xdr:colOff>
      <xdr:row>60</xdr:row>
      <xdr:rowOff>95250</xdr:rowOff>
    </xdr:to>
    <xdr:sp macro="" textlink="">
      <xdr:nvSpPr>
        <xdr:cNvPr id="12357" name="Text Box 69"/>
        <xdr:cNvSpPr txBox="1">
          <a:spLocks noChangeArrowheads="1"/>
        </xdr:cNvSpPr>
      </xdr:nvSpPr>
      <xdr:spPr bwMode="auto">
        <a:xfrm>
          <a:off x="4029075" y="766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zum</a:t>
          </a:r>
        </a:p>
      </xdr:txBody>
    </xdr:sp>
    <xdr:clientData/>
  </xdr:twoCellAnchor>
  <xdr:twoCellAnchor>
    <xdr:from>
      <xdr:col>7</xdr:col>
      <xdr:colOff>152400</xdr:colOff>
      <xdr:row>10</xdr:row>
      <xdr:rowOff>28575</xdr:rowOff>
    </xdr:from>
    <xdr:to>
      <xdr:col>12</xdr:col>
      <xdr:colOff>38100</xdr:colOff>
      <xdr:row>12</xdr:row>
      <xdr:rowOff>28575</xdr:rowOff>
    </xdr:to>
    <xdr:sp macro="" textlink="">
      <xdr:nvSpPr>
        <xdr:cNvPr id="12359" name="Text Box 71"/>
        <xdr:cNvSpPr txBox="1">
          <a:spLocks noChangeArrowheads="1"/>
        </xdr:cNvSpPr>
      </xdr:nvSpPr>
      <xdr:spPr bwMode="auto">
        <a:xfrm>
          <a:off x="1047750" y="1447800"/>
          <a:ext cx="4095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lfd. Nr.</a:t>
          </a:r>
        </a:p>
      </xdr:txBody>
    </xdr:sp>
    <xdr:clientData/>
  </xdr:twoCellAnchor>
  <xdr:twoCellAnchor>
    <xdr:from>
      <xdr:col>7</xdr:col>
      <xdr:colOff>152400</xdr:colOff>
      <xdr:row>23</xdr:row>
      <xdr:rowOff>9525</xdr:rowOff>
    </xdr:from>
    <xdr:to>
      <xdr:col>12</xdr:col>
      <xdr:colOff>38100</xdr:colOff>
      <xdr:row>25</xdr:row>
      <xdr:rowOff>19050</xdr:rowOff>
    </xdr:to>
    <xdr:sp macro="" textlink="">
      <xdr:nvSpPr>
        <xdr:cNvPr id="12360" name="Text Box 72"/>
        <xdr:cNvSpPr txBox="1">
          <a:spLocks noChangeArrowheads="1"/>
        </xdr:cNvSpPr>
      </xdr:nvSpPr>
      <xdr:spPr bwMode="auto">
        <a:xfrm>
          <a:off x="1047750" y="2962275"/>
          <a:ext cx="4095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lfd. Nr.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4</xdr:col>
          <xdr:colOff>95250</xdr:colOff>
          <xdr:row>0</xdr:row>
          <xdr:rowOff>190500</xdr:rowOff>
        </xdr:to>
        <xdr:sp macro="" textlink="">
          <xdr:nvSpPr>
            <xdr:cNvPr id="12309" name="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133350</xdr:colOff>
          <xdr:row>0</xdr:row>
          <xdr:rowOff>9525</xdr:rowOff>
        </xdr:from>
        <xdr:to>
          <xdr:col>59</xdr:col>
          <xdr:colOff>28575</xdr:colOff>
          <xdr:row>0</xdr:row>
          <xdr:rowOff>190500</xdr:rowOff>
        </xdr:to>
        <xdr:sp macro="" textlink="">
          <xdr:nvSpPr>
            <xdr:cNvPr id="12312" name="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Bedienungsanleitung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0</xdr:row>
          <xdr:rowOff>0</xdr:rowOff>
        </xdr:from>
        <xdr:to>
          <xdr:col>50</xdr:col>
          <xdr:colOff>38100</xdr:colOff>
          <xdr:row>0</xdr:row>
          <xdr:rowOff>219075</xdr:rowOff>
        </xdr:to>
        <xdr:sp macro="" textlink="">
          <xdr:nvSpPr>
            <xdr:cNvPr id="12313" name="chkbEingabekontrolle1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Eingabekontrolle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83</xdr:row>
      <xdr:rowOff>0</xdr:rowOff>
    </xdr:from>
    <xdr:to>
      <xdr:col>4</xdr:col>
      <xdr:colOff>104775</xdr:colOff>
      <xdr:row>83</xdr:row>
      <xdr:rowOff>0</xdr:rowOff>
    </xdr:to>
    <xdr:sp macro="" textlink="">
      <xdr:nvSpPr>
        <xdr:cNvPr id="13314" name="Text Box 19"/>
        <xdr:cNvSpPr txBox="1">
          <a:spLocks noChangeArrowheads="1"/>
        </xdr:cNvSpPr>
      </xdr:nvSpPr>
      <xdr:spPr bwMode="auto">
        <a:xfrm>
          <a:off x="542925" y="111728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3</xdr:col>
      <xdr:colOff>142875</xdr:colOff>
      <xdr:row>83</xdr:row>
      <xdr:rowOff>0</xdr:rowOff>
    </xdr:from>
    <xdr:to>
      <xdr:col>4</xdr:col>
      <xdr:colOff>104775</xdr:colOff>
      <xdr:row>83</xdr:row>
      <xdr:rowOff>0</xdr:rowOff>
    </xdr:to>
    <xdr:sp macro="" textlink="">
      <xdr:nvSpPr>
        <xdr:cNvPr id="13315" name="Text Box 20"/>
        <xdr:cNvSpPr txBox="1">
          <a:spLocks noChangeArrowheads="1"/>
        </xdr:cNvSpPr>
      </xdr:nvSpPr>
      <xdr:spPr bwMode="auto">
        <a:xfrm>
          <a:off x="542925" y="111728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3</xdr:col>
      <xdr:colOff>142875</xdr:colOff>
      <xdr:row>83</xdr:row>
      <xdr:rowOff>0</xdr:rowOff>
    </xdr:from>
    <xdr:to>
      <xdr:col>4</xdr:col>
      <xdr:colOff>104775</xdr:colOff>
      <xdr:row>83</xdr:row>
      <xdr:rowOff>0</xdr:rowOff>
    </xdr:to>
    <xdr:sp macro="" textlink="">
      <xdr:nvSpPr>
        <xdr:cNvPr id="13322" name="Text Box 27"/>
        <xdr:cNvSpPr txBox="1">
          <a:spLocks noChangeArrowheads="1"/>
        </xdr:cNvSpPr>
      </xdr:nvSpPr>
      <xdr:spPr bwMode="auto">
        <a:xfrm>
          <a:off x="542925" y="1117282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28575</xdr:colOff>
      <xdr:row>6</xdr:row>
      <xdr:rowOff>0</xdr:rowOff>
    </xdr:from>
    <xdr:to>
      <xdr:col>4</xdr:col>
      <xdr:colOff>104775</xdr:colOff>
      <xdr:row>6</xdr:row>
      <xdr:rowOff>0</xdr:rowOff>
    </xdr:to>
    <xdr:sp macro="" textlink="">
      <xdr:nvSpPr>
        <xdr:cNvPr id="13331" name="Text Box 36"/>
        <xdr:cNvSpPr txBox="1">
          <a:spLocks noChangeArrowheads="1"/>
        </xdr:cNvSpPr>
      </xdr:nvSpPr>
      <xdr:spPr bwMode="auto">
        <a:xfrm>
          <a:off x="600075" y="76200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9525</xdr:colOff>
      <xdr:row>31</xdr:row>
      <xdr:rowOff>66675</xdr:rowOff>
    </xdr:from>
    <xdr:to>
      <xdr:col>13</xdr:col>
      <xdr:colOff>95250</xdr:colOff>
      <xdr:row>32</xdr:row>
      <xdr:rowOff>123825</xdr:rowOff>
    </xdr:to>
    <xdr:sp macro="" textlink="">
      <xdr:nvSpPr>
        <xdr:cNvPr id="13349" name="Text Box 37"/>
        <xdr:cNvSpPr txBox="1">
          <a:spLocks noChangeArrowheads="1"/>
        </xdr:cNvSpPr>
      </xdr:nvSpPr>
      <xdr:spPr bwMode="auto">
        <a:xfrm>
          <a:off x="942975" y="3676650"/>
          <a:ext cx="781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Einkünfte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aus</a:t>
          </a:r>
        </a:p>
      </xdr:txBody>
    </xdr:sp>
    <xdr:clientData/>
  </xdr:twoCellAnchor>
  <xdr:twoCellAnchor>
    <xdr:from>
      <xdr:col>5</xdr:col>
      <xdr:colOff>0</xdr:colOff>
      <xdr:row>30</xdr:row>
      <xdr:rowOff>57150</xdr:rowOff>
    </xdr:from>
    <xdr:to>
      <xdr:col>14</xdr:col>
      <xdr:colOff>133350</xdr:colOff>
      <xdr:row>31</xdr:row>
      <xdr:rowOff>114300</xdr:rowOff>
    </xdr:to>
    <xdr:sp macro="" textlink="">
      <xdr:nvSpPr>
        <xdr:cNvPr id="13350" name="Text Box 38"/>
        <xdr:cNvSpPr txBox="1">
          <a:spLocks noChangeArrowheads="1"/>
        </xdr:cNvSpPr>
      </xdr:nvSpPr>
      <xdr:spPr bwMode="auto">
        <a:xfrm>
          <a:off x="752475" y="3533775"/>
          <a:ext cx="11811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3.1 Voraussichtliche</a:t>
          </a:r>
        </a:p>
      </xdr:txBody>
    </xdr:sp>
    <xdr:clientData/>
  </xdr:twoCellAnchor>
  <xdr:twoCellAnchor>
    <xdr:from>
      <xdr:col>5</xdr:col>
      <xdr:colOff>0</xdr:colOff>
      <xdr:row>42</xdr:row>
      <xdr:rowOff>28575</xdr:rowOff>
    </xdr:from>
    <xdr:to>
      <xdr:col>11</xdr:col>
      <xdr:colOff>104775</xdr:colOff>
      <xdr:row>43</xdr:row>
      <xdr:rowOff>123825</xdr:rowOff>
    </xdr:to>
    <xdr:sp macro="" textlink="">
      <xdr:nvSpPr>
        <xdr:cNvPr id="13351" name="Text Box 39"/>
        <xdr:cNvSpPr txBox="1">
          <a:spLocks noChangeArrowheads="1"/>
        </xdr:cNvSpPr>
      </xdr:nvSpPr>
      <xdr:spPr bwMode="auto">
        <a:xfrm>
          <a:off x="752475" y="5305425"/>
          <a:ext cx="8001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Vermietung und</a:t>
          </a:r>
        </a:p>
      </xdr:txBody>
    </xdr:sp>
    <xdr:clientData/>
  </xdr:twoCellAnchor>
  <xdr:twoCellAnchor>
    <xdr:from>
      <xdr:col>4</xdr:col>
      <xdr:colOff>171450</xdr:colOff>
      <xdr:row>44</xdr:row>
      <xdr:rowOff>9525</xdr:rowOff>
    </xdr:from>
    <xdr:to>
      <xdr:col>14</xdr:col>
      <xdr:colOff>123825</xdr:colOff>
      <xdr:row>45</xdr:row>
      <xdr:rowOff>114300</xdr:rowOff>
    </xdr:to>
    <xdr:sp macro="" textlink="">
      <xdr:nvSpPr>
        <xdr:cNvPr id="13352" name="Text Box 40"/>
        <xdr:cNvSpPr txBox="1">
          <a:spLocks noChangeArrowheads="1"/>
        </xdr:cNvSpPr>
      </xdr:nvSpPr>
      <xdr:spPr bwMode="auto">
        <a:xfrm>
          <a:off x="742950" y="5581650"/>
          <a:ext cx="11811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Sonstigen Einkünften</a:t>
          </a:r>
        </a:p>
      </xdr:txBody>
    </xdr:sp>
    <xdr:clientData/>
  </xdr:twoCellAnchor>
  <xdr:twoCellAnchor>
    <xdr:from>
      <xdr:col>5</xdr:col>
      <xdr:colOff>0</xdr:colOff>
      <xdr:row>74</xdr:row>
      <xdr:rowOff>9525</xdr:rowOff>
    </xdr:from>
    <xdr:to>
      <xdr:col>11</xdr:col>
      <xdr:colOff>38100</xdr:colOff>
      <xdr:row>75</xdr:row>
      <xdr:rowOff>85725</xdr:rowOff>
    </xdr:to>
    <xdr:sp macro="" textlink="">
      <xdr:nvSpPr>
        <xdr:cNvPr id="13353" name="Text Box 41"/>
        <xdr:cNvSpPr txBox="1">
          <a:spLocks noChangeArrowheads="1"/>
        </xdr:cNvSpPr>
      </xdr:nvSpPr>
      <xdr:spPr bwMode="auto">
        <a:xfrm>
          <a:off x="752475" y="10001250"/>
          <a:ext cx="7334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(einschließlich</a:t>
          </a:r>
        </a:p>
      </xdr:txBody>
    </xdr:sp>
    <xdr:clientData/>
  </xdr:twoCellAnchor>
  <xdr:twoCellAnchor>
    <xdr:from>
      <xdr:col>4</xdr:col>
      <xdr:colOff>171450</xdr:colOff>
      <xdr:row>73</xdr:row>
      <xdr:rowOff>9525</xdr:rowOff>
    </xdr:from>
    <xdr:to>
      <xdr:col>14</xdr:col>
      <xdr:colOff>47625</xdr:colOff>
      <xdr:row>74</xdr:row>
      <xdr:rowOff>85725</xdr:rowOff>
    </xdr:to>
    <xdr:sp macro="" textlink="">
      <xdr:nvSpPr>
        <xdr:cNvPr id="13354" name="Text Box 42"/>
        <xdr:cNvSpPr txBox="1">
          <a:spLocks noChangeArrowheads="1"/>
        </xdr:cNvSpPr>
      </xdr:nvSpPr>
      <xdr:spPr bwMode="auto">
        <a:xfrm>
          <a:off x="742950" y="9896475"/>
          <a:ext cx="11049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Zahl der Arbeitnehmer</a:t>
          </a:r>
        </a:p>
      </xdr:txBody>
    </xdr:sp>
    <xdr:clientData/>
  </xdr:twoCellAnchor>
  <xdr:twoCellAnchor>
    <xdr:from>
      <xdr:col>25</xdr:col>
      <xdr:colOff>123825</xdr:colOff>
      <xdr:row>74</xdr:row>
      <xdr:rowOff>38100</xdr:rowOff>
    </xdr:from>
    <xdr:to>
      <xdr:col>34</xdr:col>
      <xdr:colOff>19050</xdr:colOff>
      <xdr:row>75</xdr:row>
      <xdr:rowOff>114300</xdr:rowOff>
    </xdr:to>
    <xdr:sp macro="" textlink="">
      <xdr:nvSpPr>
        <xdr:cNvPr id="13355" name="Text Box 43"/>
        <xdr:cNvSpPr txBox="1">
          <a:spLocks noChangeArrowheads="1"/>
        </xdr:cNvSpPr>
      </xdr:nvSpPr>
      <xdr:spPr bwMode="auto">
        <a:xfrm>
          <a:off x="3305175" y="10029825"/>
          <a:ext cx="9144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a) davon Familien-</a:t>
          </a:r>
        </a:p>
      </xdr:txBody>
    </xdr:sp>
    <xdr:clientData/>
  </xdr:twoCellAnchor>
  <xdr:twoCellAnchor>
    <xdr:from>
      <xdr:col>40</xdr:col>
      <xdr:colOff>19050</xdr:colOff>
      <xdr:row>74</xdr:row>
      <xdr:rowOff>28575</xdr:rowOff>
    </xdr:from>
    <xdr:to>
      <xdr:col>48</xdr:col>
      <xdr:colOff>95250</xdr:colOff>
      <xdr:row>75</xdr:row>
      <xdr:rowOff>104775</xdr:rowOff>
    </xdr:to>
    <xdr:sp macro="" textlink="">
      <xdr:nvSpPr>
        <xdr:cNvPr id="13356" name="Text Box 44"/>
        <xdr:cNvSpPr txBox="1">
          <a:spLocks noChangeArrowheads="1"/>
        </xdr:cNvSpPr>
      </xdr:nvSpPr>
      <xdr:spPr bwMode="auto">
        <a:xfrm>
          <a:off x="5095875" y="10020300"/>
          <a:ext cx="990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b) davon geingfügig</a:t>
          </a:r>
        </a:p>
      </xdr:txBody>
    </xdr:sp>
    <xdr:clientData/>
  </xdr:twoCellAnchor>
  <xdr:twoCellAnchor>
    <xdr:from>
      <xdr:col>18</xdr:col>
      <xdr:colOff>28575</xdr:colOff>
      <xdr:row>80</xdr:row>
      <xdr:rowOff>95250</xdr:rowOff>
    </xdr:from>
    <xdr:to>
      <xdr:col>24</xdr:col>
      <xdr:colOff>57150</xdr:colOff>
      <xdr:row>81</xdr:row>
      <xdr:rowOff>123825</xdr:rowOff>
    </xdr:to>
    <xdr:sp macro="" textlink="">
      <xdr:nvSpPr>
        <xdr:cNvPr id="13357" name="Text Box 45"/>
        <xdr:cNvSpPr txBox="1">
          <a:spLocks noChangeArrowheads="1"/>
        </xdr:cNvSpPr>
      </xdr:nvSpPr>
      <xdr:spPr bwMode="auto">
        <a:xfrm>
          <a:off x="2486025" y="10791825"/>
          <a:ext cx="590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monatlich</a:t>
          </a:r>
        </a:p>
      </xdr:txBody>
    </xdr:sp>
    <xdr:clientData/>
  </xdr:twoCellAnchor>
  <xdr:twoCellAnchor>
    <xdr:from>
      <xdr:col>32</xdr:col>
      <xdr:colOff>0</xdr:colOff>
      <xdr:row>80</xdr:row>
      <xdr:rowOff>104775</xdr:rowOff>
    </xdr:from>
    <xdr:to>
      <xdr:col>37</xdr:col>
      <xdr:colOff>85725</xdr:colOff>
      <xdr:row>81</xdr:row>
      <xdr:rowOff>133350</xdr:rowOff>
    </xdr:to>
    <xdr:sp macro="" textlink="">
      <xdr:nvSpPr>
        <xdr:cNvPr id="13358" name="Text Box 46"/>
        <xdr:cNvSpPr txBox="1">
          <a:spLocks noChangeArrowheads="1"/>
        </xdr:cNvSpPr>
      </xdr:nvSpPr>
      <xdr:spPr bwMode="auto">
        <a:xfrm>
          <a:off x="3895725" y="10801350"/>
          <a:ext cx="7905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vierteljährlich</a:t>
          </a:r>
        </a:p>
      </xdr:txBody>
    </xdr:sp>
    <xdr:clientData/>
  </xdr:twoCellAnchor>
  <xdr:twoCellAnchor>
    <xdr:from>
      <xdr:col>42</xdr:col>
      <xdr:colOff>28575</xdr:colOff>
      <xdr:row>80</xdr:row>
      <xdr:rowOff>104775</xdr:rowOff>
    </xdr:from>
    <xdr:to>
      <xdr:col>44</xdr:col>
      <xdr:colOff>133350</xdr:colOff>
      <xdr:row>81</xdr:row>
      <xdr:rowOff>133350</xdr:rowOff>
    </xdr:to>
    <xdr:sp macro="" textlink="">
      <xdr:nvSpPr>
        <xdr:cNvPr id="13359" name="Text Box 47"/>
        <xdr:cNvSpPr txBox="1">
          <a:spLocks noChangeArrowheads="1"/>
        </xdr:cNvSpPr>
      </xdr:nvSpPr>
      <xdr:spPr bwMode="auto">
        <a:xfrm>
          <a:off x="5276850" y="10801350"/>
          <a:ext cx="457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jährlich</a:t>
          </a:r>
        </a:p>
      </xdr:txBody>
    </xdr:sp>
    <xdr:clientData/>
  </xdr:twoCellAnchor>
  <xdr:twoCellAnchor>
    <xdr:from>
      <xdr:col>5</xdr:col>
      <xdr:colOff>0</xdr:colOff>
      <xdr:row>80</xdr:row>
      <xdr:rowOff>104775</xdr:rowOff>
    </xdr:from>
    <xdr:to>
      <xdr:col>16</xdr:col>
      <xdr:colOff>57150</xdr:colOff>
      <xdr:row>81</xdr:row>
      <xdr:rowOff>114300</xdr:rowOff>
    </xdr:to>
    <xdr:sp macro="" textlink="">
      <xdr:nvSpPr>
        <xdr:cNvPr id="13361" name="Text Box 49"/>
        <xdr:cNvSpPr txBox="1">
          <a:spLocks noChangeArrowheads="1"/>
        </xdr:cNvSpPr>
      </xdr:nvSpPr>
      <xdr:spPr bwMode="auto">
        <a:xfrm>
          <a:off x="752475" y="10801350"/>
          <a:ext cx="14192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(voraussichtliche Lohnsteuer</a:t>
          </a:r>
        </a:p>
      </xdr:txBody>
    </xdr:sp>
    <xdr:clientData/>
  </xdr:twoCellAnchor>
  <xdr:twoCellAnchor>
    <xdr:from>
      <xdr:col>5</xdr:col>
      <xdr:colOff>0</xdr:colOff>
      <xdr:row>79</xdr:row>
      <xdr:rowOff>47625</xdr:rowOff>
    </xdr:from>
    <xdr:to>
      <xdr:col>13</xdr:col>
      <xdr:colOff>161925</xdr:colOff>
      <xdr:row>81</xdr:row>
      <xdr:rowOff>19050</xdr:rowOff>
    </xdr:to>
    <xdr:sp macro="" textlink="">
      <xdr:nvSpPr>
        <xdr:cNvPr id="13362" name="Text Box 50"/>
        <xdr:cNvSpPr txBox="1">
          <a:spLocks noChangeArrowheads="1"/>
        </xdr:cNvSpPr>
      </xdr:nvSpPr>
      <xdr:spPr bwMode="auto">
        <a:xfrm>
          <a:off x="752475" y="10687050"/>
          <a:ext cx="10382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Anmeldungszeitraum</a:t>
          </a:r>
        </a:p>
      </xdr:txBody>
    </xdr:sp>
    <xdr:clientData/>
  </xdr:twoCellAnchor>
  <xdr:twoCellAnchor>
    <xdr:from>
      <xdr:col>3</xdr:col>
      <xdr:colOff>85725</xdr:colOff>
      <xdr:row>14</xdr:row>
      <xdr:rowOff>9525</xdr:rowOff>
    </xdr:from>
    <xdr:to>
      <xdr:col>4</xdr:col>
      <xdr:colOff>104775</xdr:colOff>
      <xdr:row>14</xdr:row>
      <xdr:rowOff>190500</xdr:rowOff>
    </xdr:to>
    <xdr:sp macro="" textlink="">
      <xdr:nvSpPr>
        <xdr:cNvPr id="13363" name="Text Box 18"/>
        <xdr:cNvSpPr txBox="1">
          <a:spLocks noChangeArrowheads="1"/>
        </xdr:cNvSpPr>
      </xdr:nvSpPr>
      <xdr:spPr bwMode="auto">
        <a:xfrm>
          <a:off x="485775" y="174307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121</a:t>
          </a:r>
        </a:p>
      </xdr:txBody>
    </xdr:sp>
    <xdr:clientData/>
  </xdr:twoCellAnchor>
  <xdr:twoCellAnchor>
    <xdr:from>
      <xdr:col>3</xdr:col>
      <xdr:colOff>85725</xdr:colOff>
      <xdr:row>17</xdr:row>
      <xdr:rowOff>0</xdr:rowOff>
    </xdr:from>
    <xdr:to>
      <xdr:col>4</xdr:col>
      <xdr:colOff>104775</xdr:colOff>
      <xdr:row>17</xdr:row>
      <xdr:rowOff>180975</xdr:rowOff>
    </xdr:to>
    <xdr:sp macro="" textlink="">
      <xdr:nvSpPr>
        <xdr:cNvPr id="13364" name="Text Box 18"/>
        <xdr:cNvSpPr txBox="1">
          <a:spLocks noChangeArrowheads="1"/>
        </xdr:cNvSpPr>
      </xdr:nvSpPr>
      <xdr:spPr bwMode="auto">
        <a:xfrm>
          <a:off x="485775" y="20574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122</a:t>
          </a:r>
        </a:p>
      </xdr:txBody>
    </xdr:sp>
    <xdr:clientData/>
  </xdr:twoCellAnchor>
  <xdr:twoCellAnchor>
    <xdr:from>
      <xdr:col>3</xdr:col>
      <xdr:colOff>85725</xdr:colOff>
      <xdr:row>23</xdr:row>
      <xdr:rowOff>19050</xdr:rowOff>
    </xdr:from>
    <xdr:to>
      <xdr:col>4</xdr:col>
      <xdr:colOff>104775</xdr:colOff>
      <xdr:row>23</xdr:row>
      <xdr:rowOff>200025</xdr:rowOff>
    </xdr:to>
    <xdr:sp macro="" textlink="">
      <xdr:nvSpPr>
        <xdr:cNvPr id="13365" name="Text Box 18"/>
        <xdr:cNvSpPr txBox="1">
          <a:spLocks noChangeArrowheads="1"/>
        </xdr:cNvSpPr>
      </xdr:nvSpPr>
      <xdr:spPr bwMode="auto">
        <a:xfrm>
          <a:off x="485775" y="27241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124</a:t>
          </a:r>
        </a:p>
      </xdr:txBody>
    </xdr:sp>
    <xdr:clientData/>
  </xdr:twoCellAnchor>
  <xdr:twoCellAnchor>
    <xdr:from>
      <xdr:col>3</xdr:col>
      <xdr:colOff>85725</xdr:colOff>
      <xdr:row>20</xdr:row>
      <xdr:rowOff>9525</xdr:rowOff>
    </xdr:from>
    <xdr:to>
      <xdr:col>4</xdr:col>
      <xdr:colOff>104775</xdr:colOff>
      <xdr:row>20</xdr:row>
      <xdr:rowOff>190500</xdr:rowOff>
    </xdr:to>
    <xdr:sp macro="" textlink="">
      <xdr:nvSpPr>
        <xdr:cNvPr id="13374" name="Text Box 18"/>
        <xdr:cNvSpPr txBox="1">
          <a:spLocks noChangeArrowheads="1"/>
        </xdr:cNvSpPr>
      </xdr:nvSpPr>
      <xdr:spPr bwMode="auto">
        <a:xfrm>
          <a:off x="485775" y="239077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123</a:t>
          </a:r>
        </a:p>
      </xdr:txBody>
    </xdr:sp>
    <xdr:clientData/>
  </xdr:twoCellAnchor>
  <xdr:twoCellAnchor>
    <xdr:from>
      <xdr:col>3</xdr:col>
      <xdr:colOff>85725</xdr:colOff>
      <xdr:row>26</xdr:row>
      <xdr:rowOff>9525</xdr:rowOff>
    </xdr:from>
    <xdr:to>
      <xdr:col>4</xdr:col>
      <xdr:colOff>104775</xdr:colOff>
      <xdr:row>26</xdr:row>
      <xdr:rowOff>190500</xdr:rowOff>
    </xdr:to>
    <xdr:sp macro="" textlink="">
      <xdr:nvSpPr>
        <xdr:cNvPr id="13375" name="Text Box 18"/>
        <xdr:cNvSpPr txBox="1">
          <a:spLocks noChangeArrowheads="1"/>
        </xdr:cNvSpPr>
      </xdr:nvSpPr>
      <xdr:spPr bwMode="auto">
        <a:xfrm>
          <a:off x="485775" y="303847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125</a:t>
          </a:r>
        </a:p>
      </xdr:txBody>
    </xdr:sp>
    <xdr:clientData/>
  </xdr:twoCellAnchor>
  <xdr:twoCellAnchor>
    <xdr:from>
      <xdr:col>3</xdr:col>
      <xdr:colOff>85725</xdr:colOff>
      <xdr:row>33</xdr:row>
      <xdr:rowOff>9525</xdr:rowOff>
    </xdr:from>
    <xdr:to>
      <xdr:col>4</xdr:col>
      <xdr:colOff>104775</xdr:colOff>
      <xdr:row>33</xdr:row>
      <xdr:rowOff>190500</xdr:rowOff>
    </xdr:to>
    <xdr:sp macro="" textlink="">
      <xdr:nvSpPr>
        <xdr:cNvPr id="13376" name="Text Box 18"/>
        <xdr:cNvSpPr txBox="1">
          <a:spLocks noChangeArrowheads="1"/>
        </xdr:cNvSpPr>
      </xdr:nvSpPr>
      <xdr:spPr bwMode="auto">
        <a:xfrm>
          <a:off x="485775" y="38957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126</a:t>
          </a:r>
        </a:p>
      </xdr:txBody>
    </xdr:sp>
    <xdr:clientData/>
  </xdr:twoCellAnchor>
  <xdr:twoCellAnchor>
    <xdr:from>
      <xdr:col>3</xdr:col>
      <xdr:colOff>85725</xdr:colOff>
      <xdr:row>35</xdr:row>
      <xdr:rowOff>9525</xdr:rowOff>
    </xdr:from>
    <xdr:to>
      <xdr:col>4</xdr:col>
      <xdr:colOff>104775</xdr:colOff>
      <xdr:row>35</xdr:row>
      <xdr:rowOff>190500</xdr:rowOff>
    </xdr:to>
    <xdr:sp macro="" textlink="">
      <xdr:nvSpPr>
        <xdr:cNvPr id="13377" name="Text Box 18"/>
        <xdr:cNvSpPr txBox="1">
          <a:spLocks noChangeArrowheads="1"/>
        </xdr:cNvSpPr>
      </xdr:nvSpPr>
      <xdr:spPr bwMode="auto">
        <a:xfrm>
          <a:off x="485775" y="41910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127</a:t>
          </a:r>
        </a:p>
      </xdr:txBody>
    </xdr:sp>
    <xdr:clientData/>
  </xdr:twoCellAnchor>
  <xdr:twoCellAnchor>
    <xdr:from>
      <xdr:col>3</xdr:col>
      <xdr:colOff>85725</xdr:colOff>
      <xdr:row>37</xdr:row>
      <xdr:rowOff>9525</xdr:rowOff>
    </xdr:from>
    <xdr:to>
      <xdr:col>4</xdr:col>
      <xdr:colOff>104775</xdr:colOff>
      <xdr:row>37</xdr:row>
      <xdr:rowOff>190500</xdr:rowOff>
    </xdr:to>
    <xdr:sp macro="" textlink="">
      <xdr:nvSpPr>
        <xdr:cNvPr id="13378" name="Text Box 18"/>
        <xdr:cNvSpPr txBox="1">
          <a:spLocks noChangeArrowheads="1"/>
        </xdr:cNvSpPr>
      </xdr:nvSpPr>
      <xdr:spPr bwMode="auto">
        <a:xfrm>
          <a:off x="485775" y="448627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128</a:t>
          </a:r>
        </a:p>
      </xdr:txBody>
    </xdr:sp>
    <xdr:clientData/>
  </xdr:twoCellAnchor>
  <xdr:twoCellAnchor>
    <xdr:from>
      <xdr:col>3</xdr:col>
      <xdr:colOff>85725</xdr:colOff>
      <xdr:row>39</xdr:row>
      <xdr:rowOff>9525</xdr:rowOff>
    </xdr:from>
    <xdr:to>
      <xdr:col>4</xdr:col>
      <xdr:colOff>104775</xdr:colOff>
      <xdr:row>39</xdr:row>
      <xdr:rowOff>190500</xdr:rowOff>
    </xdr:to>
    <xdr:sp macro="" textlink="">
      <xdr:nvSpPr>
        <xdr:cNvPr id="13379" name="Text Box 18"/>
        <xdr:cNvSpPr txBox="1">
          <a:spLocks noChangeArrowheads="1"/>
        </xdr:cNvSpPr>
      </xdr:nvSpPr>
      <xdr:spPr bwMode="auto">
        <a:xfrm>
          <a:off x="485775" y="47815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129</a:t>
          </a:r>
        </a:p>
      </xdr:txBody>
    </xdr:sp>
    <xdr:clientData/>
  </xdr:twoCellAnchor>
  <xdr:twoCellAnchor>
    <xdr:from>
      <xdr:col>3</xdr:col>
      <xdr:colOff>85725</xdr:colOff>
      <xdr:row>41</xdr:row>
      <xdr:rowOff>9525</xdr:rowOff>
    </xdr:from>
    <xdr:to>
      <xdr:col>4</xdr:col>
      <xdr:colOff>104775</xdr:colOff>
      <xdr:row>41</xdr:row>
      <xdr:rowOff>190500</xdr:rowOff>
    </xdr:to>
    <xdr:sp macro="" textlink="">
      <xdr:nvSpPr>
        <xdr:cNvPr id="13380" name="Text Box 18"/>
        <xdr:cNvSpPr txBox="1">
          <a:spLocks noChangeArrowheads="1"/>
        </xdr:cNvSpPr>
      </xdr:nvSpPr>
      <xdr:spPr bwMode="auto">
        <a:xfrm>
          <a:off x="485775" y="50768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130</a:t>
          </a:r>
        </a:p>
      </xdr:txBody>
    </xdr:sp>
    <xdr:clientData/>
  </xdr:twoCellAnchor>
  <xdr:twoCellAnchor>
    <xdr:from>
      <xdr:col>3</xdr:col>
      <xdr:colOff>85725</xdr:colOff>
      <xdr:row>43</xdr:row>
      <xdr:rowOff>19050</xdr:rowOff>
    </xdr:from>
    <xdr:to>
      <xdr:col>4</xdr:col>
      <xdr:colOff>104775</xdr:colOff>
      <xdr:row>43</xdr:row>
      <xdr:rowOff>200025</xdr:rowOff>
    </xdr:to>
    <xdr:sp macro="" textlink="">
      <xdr:nvSpPr>
        <xdr:cNvPr id="13381" name="Text Box 18"/>
        <xdr:cNvSpPr txBox="1">
          <a:spLocks noChangeArrowheads="1"/>
        </xdr:cNvSpPr>
      </xdr:nvSpPr>
      <xdr:spPr bwMode="auto">
        <a:xfrm>
          <a:off x="485775" y="53816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131</a:t>
          </a:r>
        </a:p>
      </xdr:txBody>
    </xdr:sp>
    <xdr:clientData/>
  </xdr:twoCellAnchor>
  <xdr:twoCellAnchor>
    <xdr:from>
      <xdr:col>3</xdr:col>
      <xdr:colOff>85725</xdr:colOff>
      <xdr:row>45</xdr:row>
      <xdr:rowOff>19050</xdr:rowOff>
    </xdr:from>
    <xdr:to>
      <xdr:col>4</xdr:col>
      <xdr:colOff>104775</xdr:colOff>
      <xdr:row>45</xdr:row>
      <xdr:rowOff>200025</xdr:rowOff>
    </xdr:to>
    <xdr:sp macro="" textlink="">
      <xdr:nvSpPr>
        <xdr:cNvPr id="13383" name="Text Box 18"/>
        <xdr:cNvSpPr txBox="1">
          <a:spLocks noChangeArrowheads="1"/>
        </xdr:cNvSpPr>
      </xdr:nvSpPr>
      <xdr:spPr bwMode="auto">
        <a:xfrm>
          <a:off x="485775" y="56769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132</a:t>
          </a:r>
        </a:p>
      </xdr:txBody>
    </xdr:sp>
    <xdr:clientData/>
  </xdr:twoCellAnchor>
  <xdr:twoCellAnchor>
    <xdr:from>
      <xdr:col>3</xdr:col>
      <xdr:colOff>85725</xdr:colOff>
      <xdr:row>49</xdr:row>
      <xdr:rowOff>19050</xdr:rowOff>
    </xdr:from>
    <xdr:to>
      <xdr:col>4</xdr:col>
      <xdr:colOff>104775</xdr:colOff>
      <xdr:row>49</xdr:row>
      <xdr:rowOff>200025</xdr:rowOff>
    </xdr:to>
    <xdr:sp macro="" textlink="">
      <xdr:nvSpPr>
        <xdr:cNvPr id="13384" name="Text Box 18"/>
        <xdr:cNvSpPr txBox="1">
          <a:spLocks noChangeArrowheads="1"/>
        </xdr:cNvSpPr>
      </xdr:nvSpPr>
      <xdr:spPr bwMode="auto">
        <a:xfrm>
          <a:off x="485775" y="63436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133</a:t>
          </a:r>
        </a:p>
      </xdr:txBody>
    </xdr:sp>
    <xdr:clientData/>
  </xdr:twoCellAnchor>
  <xdr:twoCellAnchor>
    <xdr:from>
      <xdr:col>3</xdr:col>
      <xdr:colOff>85725</xdr:colOff>
      <xdr:row>51</xdr:row>
      <xdr:rowOff>19050</xdr:rowOff>
    </xdr:from>
    <xdr:to>
      <xdr:col>4</xdr:col>
      <xdr:colOff>104775</xdr:colOff>
      <xdr:row>51</xdr:row>
      <xdr:rowOff>200025</xdr:rowOff>
    </xdr:to>
    <xdr:sp macro="" textlink="">
      <xdr:nvSpPr>
        <xdr:cNvPr id="13385" name="Text Box 18"/>
        <xdr:cNvSpPr txBox="1">
          <a:spLocks noChangeArrowheads="1"/>
        </xdr:cNvSpPr>
      </xdr:nvSpPr>
      <xdr:spPr bwMode="auto">
        <a:xfrm>
          <a:off x="485775" y="66389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134</a:t>
          </a:r>
        </a:p>
      </xdr:txBody>
    </xdr:sp>
    <xdr:clientData/>
  </xdr:twoCellAnchor>
  <xdr:twoCellAnchor>
    <xdr:from>
      <xdr:col>3</xdr:col>
      <xdr:colOff>85725</xdr:colOff>
      <xdr:row>55</xdr:row>
      <xdr:rowOff>9525</xdr:rowOff>
    </xdr:from>
    <xdr:to>
      <xdr:col>4</xdr:col>
      <xdr:colOff>104775</xdr:colOff>
      <xdr:row>55</xdr:row>
      <xdr:rowOff>190500</xdr:rowOff>
    </xdr:to>
    <xdr:sp macro="" textlink="">
      <xdr:nvSpPr>
        <xdr:cNvPr id="13386" name="Text Box 18"/>
        <xdr:cNvSpPr txBox="1">
          <a:spLocks noChangeArrowheads="1"/>
        </xdr:cNvSpPr>
      </xdr:nvSpPr>
      <xdr:spPr bwMode="auto">
        <a:xfrm>
          <a:off x="485775" y="72580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135</a:t>
          </a:r>
        </a:p>
      </xdr:txBody>
    </xdr:sp>
    <xdr:clientData/>
  </xdr:twoCellAnchor>
  <xdr:twoCellAnchor>
    <xdr:from>
      <xdr:col>3</xdr:col>
      <xdr:colOff>85725</xdr:colOff>
      <xdr:row>57</xdr:row>
      <xdr:rowOff>9525</xdr:rowOff>
    </xdr:from>
    <xdr:to>
      <xdr:col>4</xdr:col>
      <xdr:colOff>104775</xdr:colOff>
      <xdr:row>57</xdr:row>
      <xdr:rowOff>190500</xdr:rowOff>
    </xdr:to>
    <xdr:sp macro="" textlink="">
      <xdr:nvSpPr>
        <xdr:cNvPr id="13387" name="Text Box 18"/>
        <xdr:cNvSpPr txBox="1">
          <a:spLocks noChangeArrowheads="1"/>
        </xdr:cNvSpPr>
      </xdr:nvSpPr>
      <xdr:spPr bwMode="auto">
        <a:xfrm>
          <a:off x="485775" y="75533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136</a:t>
          </a:r>
        </a:p>
      </xdr:txBody>
    </xdr:sp>
    <xdr:clientData/>
  </xdr:twoCellAnchor>
  <xdr:twoCellAnchor>
    <xdr:from>
      <xdr:col>3</xdr:col>
      <xdr:colOff>85725</xdr:colOff>
      <xdr:row>59</xdr:row>
      <xdr:rowOff>9525</xdr:rowOff>
    </xdr:from>
    <xdr:to>
      <xdr:col>4</xdr:col>
      <xdr:colOff>104775</xdr:colOff>
      <xdr:row>59</xdr:row>
      <xdr:rowOff>190500</xdr:rowOff>
    </xdr:to>
    <xdr:sp macro="" textlink="">
      <xdr:nvSpPr>
        <xdr:cNvPr id="13388" name="Text Box 18"/>
        <xdr:cNvSpPr txBox="1">
          <a:spLocks noChangeArrowheads="1"/>
        </xdr:cNvSpPr>
      </xdr:nvSpPr>
      <xdr:spPr bwMode="auto">
        <a:xfrm>
          <a:off x="485775" y="78486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137</a:t>
          </a:r>
        </a:p>
      </xdr:txBody>
    </xdr:sp>
    <xdr:clientData/>
  </xdr:twoCellAnchor>
  <xdr:twoCellAnchor>
    <xdr:from>
      <xdr:col>3</xdr:col>
      <xdr:colOff>85725</xdr:colOff>
      <xdr:row>63</xdr:row>
      <xdr:rowOff>9525</xdr:rowOff>
    </xdr:from>
    <xdr:to>
      <xdr:col>4</xdr:col>
      <xdr:colOff>104775</xdr:colOff>
      <xdr:row>63</xdr:row>
      <xdr:rowOff>190500</xdr:rowOff>
    </xdr:to>
    <xdr:sp macro="" textlink="">
      <xdr:nvSpPr>
        <xdr:cNvPr id="13389" name="Text Box 18"/>
        <xdr:cNvSpPr txBox="1">
          <a:spLocks noChangeArrowheads="1"/>
        </xdr:cNvSpPr>
      </xdr:nvSpPr>
      <xdr:spPr bwMode="auto">
        <a:xfrm>
          <a:off x="485775" y="83439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138</a:t>
          </a:r>
        </a:p>
      </xdr:txBody>
    </xdr:sp>
    <xdr:clientData/>
  </xdr:twoCellAnchor>
  <xdr:twoCellAnchor>
    <xdr:from>
      <xdr:col>3</xdr:col>
      <xdr:colOff>85725</xdr:colOff>
      <xdr:row>70</xdr:row>
      <xdr:rowOff>9525</xdr:rowOff>
    </xdr:from>
    <xdr:to>
      <xdr:col>4</xdr:col>
      <xdr:colOff>104775</xdr:colOff>
      <xdr:row>70</xdr:row>
      <xdr:rowOff>190500</xdr:rowOff>
    </xdr:to>
    <xdr:sp macro="" textlink="">
      <xdr:nvSpPr>
        <xdr:cNvPr id="13390" name="Text Box 18"/>
        <xdr:cNvSpPr txBox="1">
          <a:spLocks noChangeArrowheads="1"/>
        </xdr:cNvSpPr>
      </xdr:nvSpPr>
      <xdr:spPr bwMode="auto">
        <a:xfrm>
          <a:off x="485775" y="93726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139</a:t>
          </a:r>
        </a:p>
      </xdr:txBody>
    </xdr:sp>
    <xdr:clientData/>
  </xdr:twoCellAnchor>
  <xdr:twoCellAnchor>
    <xdr:from>
      <xdr:col>3</xdr:col>
      <xdr:colOff>85725</xdr:colOff>
      <xdr:row>75</xdr:row>
      <xdr:rowOff>19050</xdr:rowOff>
    </xdr:from>
    <xdr:to>
      <xdr:col>4</xdr:col>
      <xdr:colOff>104775</xdr:colOff>
      <xdr:row>75</xdr:row>
      <xdr:rowOff>200025</xdr:rowOff>
    </xdr:to>
    <xdr:sp macro="" textlink="">
      <xdr:nvSpPr>
        <xdr:cNvPr id="13391" name="Text Box 18"/>
        <xdr:cNvSpPr txBox="1">
          <a:spLocks noChangeArrowheads="1"/>
        </xdr:cNvSpPr>
      </xdr:nvSpPr>
      <xdr:spPr bwMode="auto">
        <a:xfrm>
          <a:off x="485775" y="101155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140</a:t>
          </a:r>
        </a:p>
      </xdr:txBody>
    </xdr:sp>
    <xdr:clientData/>
  </xdr:twoCellAnchor>
  <xdr:twoCellAnchor>
    <xdr:from>
      <xdr:col>3</xdr:col>
      <xdr:colOff>85725</xdr:colOff>
      <xdr:row>78</xdr:row>
      <xdr:rowOff>19050</xdr:rowOff>
    </xdr:from>
    <xdr:to>
      <xdr:col>4</xdr:col>
      <xdr:colOff>104775</xdr:colOff>
      <xdr:row>78</xdr:row>
      <xdr:rowOff>200025</xdr:rowOff>
    </xdr:to>
    <xdr:sp macro="" textlink="">
      <xdr:nvSpPr>
        <xdr:cNvPr id="13392" name="Text Box 18"/>
        <xdr:cNvSpPr txBox="1">
          <a:spLocks noChangeArrowheads="1"/>
        </xdr:cNvSpPr>
      </xdr:nvSpPr>
      <xdr:spPr bwMode="auto">
        <a:xfrm>
          <a:off x="485775" y="104489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141</a:t>
          </a:r>
        </a:p>
      </xdr:txBody>
    </xdr:sp>
    <xdr:clientData/>
  </xdr:twoCellAnchor>
  <xdr:twoCellAnchor>
    <xdr:from>
      <xdr:col>3</xdr:col>
      <xdr:colOff>85725</xdr:colOff>
      <xdr:row>81</xdr:row>
      <xdr:rowOff>9525</xdr:rowOff>
    </xdr:from>
    <xdr:to>
      <xdr:col>4</xdr:col>
      <xdr:colOff>104775</xdr:colOff>
      <xdr:row>81</xdr:row>
      <xdr:rowOff>190500</xdr:rowOff>
    </xdr:to>
    <xdr:sp macro="" textlink="">
      <xdr:nvSpPr>
        <xdr:cNvPr id="13394" name="Text Box 18"/>
        <xdr:cNvSpPr txBox="1">
          <a:spLocks noChangeArrowheads="1"/>
        </xdr:cNvSpPr>
      </xdr:nvSpPr>
      <xdr:spPr bwMode="auto">
        <a:xfrm>
          <a:off x="485775" y="108585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142</a:t>
          </a:r>
        </a:p>
      </xdr:txBody>
    </xdr:sp>
    <xdr:clientData/>
  </xdr:twoCellAnchor>
  <xdr:twoCellAnchor>
    <xdr:from>
      <xdr:col>6</xdr:col>
      <xdr:colOff>19050</xdr:colOff>
      <xdr:row>47</xdr:row>
      <xdr:rowOff>123825</xdr:rowOff>
    </xdr:from>
    <xdr:to>
      <xdr:col>13</xdr:col>
      <xdr:colOff>66675</xdr:colOff>
      <xdr:row>48</xdr:row>
      <xdr:rowOff>142875</xdr:rowOff>
    </xdr:to>
    <xdr:sp macro="" textlink="">
      <xdr:nvSpPr>
        <xdr:cNvPr id="13396" name="Text Box 84"/>
        <xdr:cNvSpPr txBox="1">
          <a:spLocks noChangeArrowheads="1"/>
        </xdr:cNvSpPr>
      </xdr:nvSpPr>
      <xdr:spPr bwMode="auto">
        <a:xfrm>
          <a:off x="914400" y="6105525"/>
          <a:ext cx="781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Höhe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4</xdr:col>
          <xdr:colOff>66675</xdr:colOff>
          <xdr:row>0</xdr:row>
          <xdr:rowOff>190500</xdr:rowOff>
        </xdr:to>
        <xdr:sp macro="" textlink="">
          <xdr:nvSpPr>
            <xdr:cNvPr id="13333" name="Button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142875</xdr:colOff>
          <xdr:row>0</xdr:row>
          <xdr:rowOff>9525</xdr:rowOff>
        </xdr:from>
        <xdr:to>
          <xdr:col>53</xdr:col>
          <xdr:colOff>0</xdr:colOff>
          <xdr:row>0</xdr:row>
          <xdr:rowOff>190500</xdr:rowOff>
        </xdr:to>
        <xdr:sp macro="" textlink="">
          <xdr:nvSpPr>
            <xdr:cNvPr id="13336" name="Button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Bedienungsanleitung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0</xdr:row>
          <xdr:rowOff>0</xdr:rowOff>
        </xdr:from>
        <xdr:to>
          <xdr:col>44</xdr:col>
          <xdr:colOff>47625</xdr:colOff>
          <xdr:row>0</xdr:row>
          <xdr:rowOff>219075</xdr:rowOff>
        </xdr:to>
        <xdr:sp macro="" textlink="">
          <xdr:nvSpPr>
            <xdr:cNvPr id="13337" name="chkbEingabekontrolle1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Eingabekontrolle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87</xdr:row>
      <xdr:rowOff>0</xdr:rowOff>
    </xdr:from>
    <xdr:to>
      <xdr:col>3</xdr:col>
      <xdr:colOff>104775</xdr:colOff>
      <xdr:row>87</xdr:row>
      <xdr:rowOff>0</xdr:rowOff>
    </xdr:to>
    <xdr:sp macro="" textlink="">
      <xdr:nvSpPr>
        <xdr:cNvPr id="14338" name="Text Box 19"/>
        <xdr:cNvSpPr txBox="1">
          <a:spLocks noChangeArrowheads="1"/>
        </xdr:cNvSpPr>
      </xdr:nvSpPr>
      <xdr:spPr bwMode="auto">
        <a:xfrm>
          <a:off x="352425" y="104870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2</xdr:col>
      <xdr:colOff>142875</xdr:colOff>
      <xdr:row>87</xdr:row>
      <xdr:rowOff>0</xdr:rowOff>
    </xdr:from>
    <xdr:to>
      <xdr:col>3</xdr:col>
      <xdr:colOff>104775</xdr:colOff>
      <xdr:row>87</xdr:row>
      <xdr:rowOff>0</xdr:rowOff>
    </xdr:to>
    <xdr:sp macro="" textlink="">
      <xdr:nvSpPr>
        <xdr:cNvPr id="14339" name="Text Box 20"/>
        <xdr:cNvSpPr txBox="1">
          <a:spLocks noChangeArrowheads="1"/>
        </xdr:cNvSpPr>
      </xdr:nvSpPr>
      <xdr:spPr bwMode="auto">
        <a:xfrm>
          <a:off x="352425" y="104870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2</xdr:col>
      <xdr:colOff>142875</xdr:colOff>
      <xdr:row>79</xdr:row>
      <xdr:rowOff>0</xdr:rowOff>
    </xdr:from>
    <xdr:to>
      <xdr:col>3</xdr:col>
      <xdr:colOff>104775</xdr:colOff>
      <xdr:row>79</xdr:row>
      <xdr:rowOff>0</xdr:rowOff>
    </xdr:to>
    <xdr:sp macro="" textlink="">
      <xdr:nvSpPr>
        <xdr:cNvPr id="14341" name="Text Box 22"/>
        <xdr:cNvSpPr txBox="1">
          <a:spLocks noChangeArrowheads="1"/>
        </xdr:cNvSpPr>
      </xdr:nvSpPr>
      <xdr:spPr bwMode="auto">
        <a:xfrm>
          <a:off x="352425" y="955357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2</xdr:col>
      <xdr:colOff>142875</xdr:colOff>
      <xdr:row>79</xdr:row>
      <xdr:rowOff>0</xdr:rowOff>
    </xdr:from>
    <xdr:to>
      <xdr:col>3</xdr:col>
      <xdr:colOff>104775</xdr:colOff>
      <xdr:row>79</xdr:row>
      <xdr:rowOff>0</xdr:rowOff>
    </xdr:to>
    <xdr:sp macro="" textlink="">
      <xdr:nvSpPr>
        <xdr:cNvPr id="14342" name="Text Box 23"/>
        <xdr:cNvSpPr txBox="1">
          <a:spLocks noChangeArrowheads="1"/>
        </xdr:cNvSpPr>
      </xdr:nvSpPr>
      <xdr:spPr bwMode="auto">
        <a:xfrm>
          <a:off x="352425" y="955357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142875</xdr:colOff>
      <xdr:row>79</xdr:row>
      <xdr:rowOff>0</xdr:rowOff>
    </xdr:from>
    <xdr:to>
      <xdr:col>3</xdr:col>
      <xdr:colOff>104775</xdr:colOff>
      <xdr:row>79</xdr:row>
      <xdr:rowOff>0</xdr:rowOff>
    </xdr:to>
    <xdr:sp macro="" textlink="">
      <xdr:nvSpPr>
        <xdr:cNvPr id="14343" name="Text Box 24"/>
        <xdr:cNvSpPr txBox="1">
          <a:spLocks noChangeArrowheads="1"/>
        </xdr:cNvSpPr>
      </xdr:nvSpPr>
      <xdr:spPr bwMode="auto">
        <a:xfrm>
          <a:off x="352425" y="955357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2</xdr:col>
      <xdr:colOff>142875</xdr:colOff>
      <xdr:row>79</xdr:row>
      <xdr:rowOff>0</xdr:rowOff>
    </xdr:from>
    <xdr:to>
      <xdr:col>3</xdr:col>
      <xdr:colOff>104775</xdr:colOff>
      <xdr:row>79</xdr:row>
      <xdr:rowOff>0</xdr:rowOff>
    </xdr:to>
    <xdr:sp macro="" textlink="">
      <xdr:nvSpPr>
        <xdr:cNvPr id="14344" name="Text Box 25"/>
        <xdr:cNvSpPr txBox="1">
          <a:spLocks noChangeArrowheads="1"/>
        </xdr:cNvSpPr>
      </xdr:nvSpPr>
      <xdr:spPr bwMode="auto">
        <a:xfrm>
          <a:off x="352425" y="955357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2</xdr:col>
      <xdr:colOff>142875</xdr:colOff>
      <xdr:row>79</xdr:row>
      <xdr:rowOff>0</xdr:rowOff>
    </xdr:from>
    <xdr:to>
      <xdr:col>3</xdr:col>
      <xdr:colOff>104775</xdr:colOff>
      <xdr:row>79</xdr:row>
      <xdr:rowOff>0</xdr:rowOff>
    </xdr:to>
    <xdr:sp macro="" textlink="">
      <xdr:nvSpPr>
        <xdr:cNvPr id="14345" name="Text Box 26"/>
        <xdr:cNvSpPr txBox="1">
          <a:spLocks noChangeArrowheads="1"/>
        </xdr:cNvSpPr>
      </xdr:nvSpPr>
      <xdr:spPr bwMode="auto">
        <a:xfrm>
          <a:off x="352425" y="955357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2</xdr:col>
      <xdr:colOff>142875</xdr:colOff>
      <xdr:row>79</xdr:row>
      <xdr:rowOff>0</xdr:rowOff>
    </xdr:from>
    <xdr:to>
      <xdr:col>3</xdr:col>
      <xdr:colOff>104775</xdr:colOff>
      <xdr:row>79</xdr:row>
      <xdr:rowOff>0</xdr:rowOff>
    </xdr:to>
    <xdr:sp macro="" textlink="">
      <xdr:nvSpPr>
        <xdr:cNvPr id="14346" name="Text Box 27"/>
        <xdr:cNvSpPr txBox="1">
          <a:spLocks noChangeArrowheads="1"/>
        </xdr:cNvSpPr>
      </xdr:nvSpPr>
      <xdr:spPr bwMode="auto">
        <a:xfrm>
          <a:off x="352425" y="955357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3</xdr:col>
      <xdr:colOff>28575</xdr:colOff>
      <xdr:row>79</xdr:row>
      <xdr:rowOff>0</xdr:rowOff>
    </xdr:from>
    <xdr:to>
      <xdr:col>3</xdr:col>
      <xdr:colOff>104775</xdr:colOff>
      <xdr:row>79</xdr:row>
      <xdr:rowOff>0</xdr:rowOff>
    </xdr:to>
    <xdr:sp macro="" textlink="">
      <xdr:nvSpPr>
        <xdr:cNvPr id="14347" name="Text Box 28"/>
        <xdr:cNvSpPr txBox="1">
          <a:spLocks noChangeArrowheads="1"/>
        </xdr:cNvSpPr>
      </xdr:nvSpPr>
      <xdr:spPr bwMode="auto">
        <a:xfrm>
          <a:off x="390525" y="955357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3</xdr:col>
      <xdr:colOff>28575</xdr:colOff>
      <xdr:row>6</xdr:row>
      <xdr:rowOff>0</xdr:rowOff>
    </xdr:from>
    <xdr:to>
      <xdr:col>3</xdr:col>
      <xdr:colOff>104775</xdr:colOff>
      <xdr:row>6</xdr:row>
      <xdr:rowOff>0</xdr:rowOff>
    </xdr:to>
    <xdr:sp macro="" textlink="">
      <xdr:nvSpPr>
        <xdr:cNvPr id="14355" name="Text Box 36"/>
        <xdr:cNvSpPr txBox="1">
          <a:spLocks noChangeArrowheads="1"/>
        </xdr:cNvSpPr>
      </xdr:nvSpPr>
      <xdr:spPr bwMode="auto">
        <a:xfrm>
          <a:off x="390525" y="7715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9525</xdr:colOff>
      <xdr:row>32</xdr:row>
      <xdr:rowOff>9525</xdr:rowOff>
    </xdr:from>
    <xdr:to>
      <xdr:col>51</xdr:col>
      <xdr:colOff>142875</xdr:colOff>
      <xdr:row>33</xdr:row>
      <xdr:rowOff>123825</xdr:rowOff>
    </xdr:to>
    <xdr:sp macro="" textlink="">
      <xdr:nvSpPr>
        <xdr:cNvPr id="14372" name="Text Box 36"/>
        <xdr:cNvSpPr txBox="1">
          <a:spLocks noChangeArrowheads="1"/>
        </xdr:cNvSpPr>
      </xdr:nvSpPr>
      <xdr:spPr bwMode="auto">
        <a:xfrm>
          <a:off x="695325" y="4105275"/>
          <a:ext cx="5895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Der auf das Kalenderjahr hochgerechnete Gesamtumstz wird die Grenze von 17 500 EUR voraussichtlich nicht überschreiten.</a:t>
          </a:r>
        </a:p>
      </xdr:txBody>
    </xdr:sp>
    <xdr:clientData/>
  </xdr:twoCellAnchor>
  <xdr:twoCellAnchor>
    <xdr:from>
      <xdr:col>5</xdr:col>
      <xdr:colOff>9525</xdr:colOff>
      <xdr:row>38</xdr:row>
      <xdr:rowOff>47625</xdr:rowOff>
    </xdr:from>
    <xdr:to>
      <xdr:col>51</xdr:col>
      <xdr:colOff>142875</xdr:colOff>
      <xdr:row>39</xdr:row>
      <xdr:rowOff>161925</xdr:rowOff>
    </xdr:to>
    <xdr:sp macro="" textlink="">
      <xdr:nvSpPr>
        <xdr:cNvPr id="14373" name="Text Box 37"/>
        <xdr:cNvSpPr txBox="1">
          <a:spLocks noChangeArrowheads="1"/>
        </xdr:cNvSpPr>
      </xdr:nvSpPr>
      <xdr:spPr bwMode="auto">
        <a:xfrm>
          <a:off x="695325" y="4762500"/>
          <a:ext cx="5895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Der auf das Kalenderjahr hochgerechnete Gesamtumstz wird die Grenze von 17 500 EUR voraussichtlich nicht überschreiten.</a:t>
          </a:r>
        </a:p>
      </xdr:txBody>
    </xdr:sp>
    <xdr:clientData/>
  </xdr:twoCellAnchor>
  <xdr:twoCellAnchor>
    <xdr:from>
      <xdr:col>2</xdr:col>
      <xdr:colOff>66675</xdr:colOff>
      <xdr:row>11</xdr:row>
      <xdr:rowOff>9525</xdr:rowOff>
    </xdr:from>
    <xdr:to>
      <xdr:col>3</xdr:col>
      <xdr:colOff>104775</xdr:colOff>
      <xdr:row>11</xdr:row>
      <xdr:rowOff>190500</xdr:rowOff>
    </xdr:to>
    <xdr:sp macro="" textlink="">
      <xdr:nvSpPr>
        <xdr:cNvPr id="14374" name="Text Box 18"/>
        <xdr:cNvSpPr txBox="1">
          <a:spLocks noChangeArrowheads="1"/>
        </xdr:cNvSpPr>
      </xdr:nvSpPr>
      <xdr:spPr bwMode="auto">
        <a:xfrm>
          <a:off x="276225" y="13525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151</a:t>
          </a:r>
        </a:p>
      </xdr:txBody>
    </xdr:sp>
    <xdr:clientData/>
  </xdr:twoCellAnchor>
  <xdr:twoCellAnchor>
    <xdr:from>
      <xdr:col>2</xdr:col>
      <xdr:colOff>66675</xdr:colOff>
      <xdr:row>14</xdr:row>
      <xdr:rowOff>9525</xdr:rowOff>
    </xdr:from>
    <xdr:to>
      <xdr:col>3</xdr:col>
      <xdr:colOff>104775</xdr:colOff>
      <xdr:row>14</xdr:row>
      <xdr:rowOff>190500</xdr:rowOff>
    </xdr:to>
    <xdr:sp macro="" textlink="">
      <xdr:nvSpPr>
        <xdr:cNvPr id="14375" name="Text Box 18"/>
        <xdr:cNvSpPr txBox="1">
          <a:spLocks noChangeArrowheads="1"/>
        </xdr:cNvSpPr>
      </xdr:nvSpPr>
      <xdr:spPr bwMode="auto">
        <a:xfrm>
          <a:off x="276225" y="16764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152</a:t>
          </a:r>
        </a:p>
      </xdr:txBody>
    </xdr:sp>
    <xdr:clientData/>
  </xdr:twoCellAnchor>
  <xdr:twoCellAnchor>
    <xdr:from>
      <xdr:col>2</xdr:col>
      <xdr:colOff>66675</xdr:colOff>
      <xdr:row>17</xdr:row>
      <xdr:rowOff>9525</xdr:rowOff>
    </xdr:from>
    <xdr:to>
      <xdr:col>3</xdr:col>
      <xdr:colOff>104775</xdr:colOff>
      <xdr:row>17</xdr:row>
      <xdr:rowOff>190500</xdr:rowOff>
    </xdr:to>
    <xdr:sp macro="" textlink="">
      <xdr:nvSpPr>
        <xdr:cNvPr id="14376" name="Text Box 18"/>
        <xdr:cNvSpPr txBox="1">
          <a:spLocks noChangeArrowheads="1"/>
        </xdr:cNvSpPr>
      </xdr:nvSpPr>
      <xdr:spPr bwMode="auto">
        <a:xfrm>
          <a:off x="276225" y="20002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153</a:t>
          </a:r>
        </a:p>
      </xdr:txBody>
    </xdr:sp>
    <xdr:clientData/>
  </xdr:twoCellAnchor>
  <xdr:twoCellAnchor>
    <xdr:from>
      <xdr:col>2</xdr:col>
      <xdr:colOff>66675</xdr:colOff>
      <xdr:row>23</xdr:row>
      <xdr:rowOff>9525</xdr:rowOff>
    </xdr:from>
    <xdr:to>
      <xdr:col>3</xdr:col>
      <xdr:colOff>104775</xdr:colOff>
      <xdr:row>23</xdr:row>
      <xdr:rowOff>190500</xdr:rowOff>
    </xdr:to>
    <xdr:sp macro="" textlink="">
      <xdr:nvSpPr>
        <xdr:cNvPr id="14377" name="Text Box 18"/>
        <xdr:cNvSpPr txBox="1">
          <a:spLocks noChangeArrowheads="1"/>
        </xdr:cNvSpPr>
      </xdr:nvSpPr>
      <xdr:spPr bwMode="auto">
        <a:xfrm>
          <a:off x="276225" y="280987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154</a:t>
          </a:r>
        </a:p>
      </xdr:txBody>
    </xdr:sp>
    <xdr:clientData/>
  </xdr:twoCellAnchor>
  <xdr:twoCellAnchor>
    <xdr:from>
      <xdr:col>2</xdr:col>
      <xdr:colOff>66675</xdr:colOff>
      <xdr:row>29</xdr:row>
      <xdr:rowOff>9525</xdr:rowOff>
    </xdr:from>
    <xdr:to>
      <xdr:col>3</xdr:col>
      <xdr:colOff>104775</xdr:colOff>
      <xdr:row>29</xdr:row>
      <xdr:rowOff>190500</xdr:rowOff>
    </xdr:to>
    <xdr:sp macro="" textlink="">
      <xdr:nvSpPr>
        <xdr:cNvPr id="14378" name="Text Box 18"/>
        <xdr:cNvSpPr txBox="1">
          <a:spLocks noChangeArrowheads="1"/>
        </xdr:cNvSpPr>
      </xdr:nvSpPr>
      <xdr:spPr bwMode="auto">
        <a:xfrm>
          <a:off x="276225" y="35909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155</a:t>
          </a:r>
        </a:p>
      </xdr:txBody>
    </xdr:sp>
    <xdr:clientData/>
  </xdr:twoCellAnchor>
  <xdr:twoCellAnchor>
    <xdr:from>
      <xdr:col>2</xdr:col>
      <xdr:colOff>66675</xdr:colOff>
      <xdr:row>33</xdr:row>
      <xdr:rowOff>9525</xdr:rowOff>
    </xdr:from>
    <xdr:to>
      <xdr:col>3</xdr:col>
      <xdr:colOff>104775</xdr:colOff>
      <xdr:row>33</xdr:row>
      <xdr:rowOff>190500</xdr:rowOff>
    </xdr:to>
    <xdr:sp macro="" textlink="">
      <xdr:nvSpPr>
        <xdr:cNvPr id="14379" name="Text Box 18"/>
        <xdr:cNvSpPr txBox="1">
          <a:spLocks noChangeArrowheads="1"/>
        </xdr:cNvSpPr>
      </xdr:nvSpPr>
      <xdr:spPr bwMode="auto">
        <a:xfrm>
          <a:off x="276225" y="41719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156</a:t>
          </a:r>
        </a:p>
      </xdr:txBody>
    </xdr:sp>
    <xdr:clientData/>
  </xdr:twoCellAnchor>
  <xdr:twoCellAnchor>
    <xdr:from>
      <xdr:col>2</xdr:col>
      <xdr:colOff>66675</xdr:colOff>
      <xdr:row>39</xdr:row>
      <xdr:rowOff>9525</xdr:rowOff>
    </xdr:from>
    <xdr:to>
      <xdr:col>3</xdr:col>
      <xdr:colOff>104775</xdr:colOff>
      <xdr:row>39</xdr:row>
      <xdr:rowOff>190500</xdr:rowOff>
    </xdr:to>
    <xdr:sp macro="" textlink="">
      <xdr:nvSpPr>
        <xdr:cNvPr id="14380" name="Text Box 18"/>
        <xdr:cNvSpPr txBox="1">
          <a:spLocks noChangeArrowheads="1"/>
        </xdr:cNvSpPr>
      </xdr:nvSpPr>
      <xdr:spPr bwMode="auto">
        <a:xfrm>
          <a:off x="276225" y="48577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157</a:t>
          </a:r>
        </a:p>
      </xdr:txBody>
    </xdr:sp>
    <xdr:clientData/>
  </xdr:twoCellAnchor>
  <xdr:twoCellAnchor>
    <xdr:from>
      <xdr:col>2</xdr:col>
      <xdr:colOff>66675</xdr:colOff>
      <xdr:row>48</xdr:row>
      <xdr:rowOff>9525</xdr:rowOff>
    </xdr:from>
    <xdr:to>
      <xdr:col>3</xdr:col>
      <xdr:colOff>104775</xdr:colOff>
      <xdr:row>48</xdr:row>
      <xdr:rowOff>190500</xdr:rowOff>
    </xdr:to>
    <xdr:sp macro="" textlink="">
      <xdr:nvSpPr>
        <xdr:cNvPr id="14381" name="Text Box 18"/>
        <xdr:cNvSpPr txBox="1">
          <a:spLocks noChangeArrowheads="1"/>
        </xdr:cNvSpPr>
      </xdr:nvSpPr>
      <xdr:spPr bwMode="auto">
        <a:xfrm>
          <a:off x="276225" y="60198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158</a:t>
          </a:r>
        </a:p>
      </xdr:txBody>
    </xdr:sp>
    <xdr:clientData/>
  </xdr:twoCellAnchor>
  <xdr:twoCellAnchor>
    <xdr:from>
      <xdr:col>2</xdr:col>
      <xdr:colOff>66675</xdr:colOff>
      <xdr:row>51</xdr:row>
      <xdr:rowOff>9525</xdr:rowOff>
    </xdr:from>
    <xdr:to>
      <xdr:col>3</xdr:col>
      <xdr:colOff>104775</xdr:colOff>
      <xdr:row>51</xdr:row>
      <xdr:rowOff>190500</xdr:rowOff>
    </xdr:to>
    <xdr:sp macro="" textlink="">
      <xdr:nvSpPr>
        <xdr:cNvPr id="14382" name="Text Box 18"/>
        <xdr:cNvSpPr txBox="1">
          <a:spLocks noChangeArrowheads="1"/>
        </xdr:cNvSpPr>
      </xdr:nvSpPr>
      <xdr:spPr bwMode="auto">
        <a:xfrm>
          <a:off x="276225" y="63436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159</a:t>
          </a:r>
        </a:p>
      </xdr:txBody>
    </xdr:sp>
    <xdr:clientData/>
  </xdr:twoCellAnchor>
  <xdr:twoCellAnchor>
    <xdr:from>
      <xdr:col>2</xdr:col>
      <xdr:colOff>66675</xdr:colOff>
      <xdr:row>54</xdr:row>
      <xdr:rowOff>9525</xdr:rowOff>
    </xdr:from>
    <xdr:to>
      <xdr:col>3</xdr:col>
      <xdr:colOff>104775</xdr:colOff>
      <xdr:row>54</xdr:row>
      <xdr:rowOff>190500</xdr:rowOff>
    </xdr:to>
    <xdr:sp macro="" textlink="">
      <xdr:nvSpPr>
        <xdr:cNvPr id="14383" name="Text Box 18"/>
        <xdr:cNvSpPr txBox="1">
          <a:spLocks noChangeArrowheads="1"/>
        </xdr:cNvSpPr>
      </xdr:nvSpPr>
      <xdr:spPr bwMode="auto">
        <a:xfrm>
          <a:off x="276225" y="66675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160</a:t>
          </a:r>
        </a:p>
      </xdr:txBody>
    </xdr:sp>
    <xdr:clientData/>
  </xdr:twoCellAnchor>
  <xdr:twoCellAnchor>
    <xdr:from>
      <xdr:col>2</xdr:col>
      <xdr:colOff>66675</xdr:colOff>
      <xdr:row>57</xdr:row>
      <xdr:rowOff>9525</xdr:rowOff>
    </xdr:from>
    <xdr:to>
      <xdr:col>3</xdr:col>
      <xdr:colOff>104775</xdr:colOff>
      <xdr:row>57</xdr:row>
      <xdr:rowOff>190500</xdr:rowOff>
    </xdr:to>
    <xdr:sp macro="" textlink="">
      <xdr:nvSpPr>
        <xdr:cNvPr id="14384" name="Text Box 18"/>
        <xdr:cNvSpPr txBox="1">
          <a:spLocks noChangeArrowheads="1"/>
        </xdr:cNvSpPr>
      </xdr:nvSpPr>
      <xdr:spPr bwMode="auto">
        <a:xfrm>
          <a:off x="276225" y="69913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161</a:t>
          </a:r>
        </a:p>
      </xdr:txBody>
    </xdr:sp>
    <xdr:clientData/>
  </xdr:twoCellAnchor>
  <xdr:twoCellAnchor>
    <xdr:from>
      <xdr:col>2</xdr:col>
      <xdr:colOff>66675</xdr:colOff>
      <xdr:row>60</xdr:row>
      <xdr:rowOff>9525</xdr:rowOff>
    </xdr:from>
    <xdr:to>
      <xdr:col>3</xdr:col>
      <xdr:colOff>104775</xdr:colOff>
      <xdr:row>60</xdr:row>
      <xdr:rowOff>190500</xdr:rowOff>
    </xdr:to>
    <xdr:sp macro="" textlink="">
      <xdr:nvSpPr>
        <xdr:cNvPr id="14385" name="Text Box 18"/>
        <xdr:cNvSpPr txBox="1">
          <a:spLocks noChangeArrowheads="1"/>
        </xdr:cNvSpPr>
      </xdr:nvSpPr>
      <xdr:spPr bwMode="auto">
        <a:xfrm>
          <a:off x="276225" y="73152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162</a:t>
          </a:r>
        </a:p>
      </xdr:txBody>
    </xdr:sp>
    <xdr:clientData/>
  </xdr:twoCellAnchor>
  <xdr:twoCellAnchor>
    <xdr:from>
      <xdr:col>2</xdr:col>
      <xdr:colOff>66675</xdr:colOff>
      <xdr:row>63</xdr:row>
      <xdr:rowOff>9525</xdr:rowOff>
    </xdr:from>
    <xdr:to>
      <xdr:col>3</xdr:col>
      <xdr:colOff>104775</xdr:colOff>
      <xdr:row>63</xdr:row>
      <xdr:rowOff>190500</xdr:rowOff>
    </xdr:to>
    <xdr:sp macro="" textlink="">
      <xdr:nvSpPr>
        <xdr:cNvPr id="14386" name="Text Box 18"/>
        <xdr:cNvSpPr txBox="1">
          <a:spLocks noChangeArrowheads="1"/>
        </xdr:cNvSpPr>
      </xdr:nvSpPr>
      <xdr:spPr bwMode="auto">
        <a:xfrm>
          <a:off x="276225" y="76390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163</a:t>
          </a:r>
        </a:p>
      </xdr:txBody>
    </xdr:sp>
    <xdr:clientData/>
  </xdr:twoCellAnchor>
  <xdr:twoCellAnchor>
    <xdr:from>
      <xdr:col>2</xdr:col>
      <xdr:colOff>66675</xdr:colOff>
      <xdr:row>66</xdr:row>
      <xdr:rowOff>9525</xdr:rowOff>
    </xdr:from>
    <xdr:to>
      <xdr:col>3</xdr:col>
      <xdr:colOff>104775</xdr:colOff>
      <xdr:row>66</xdr:row>
      <xdr:rowOff>190500</xdr:rowOff>
    </xdr:to>
    <xdr:sp macro="" textlink="">
      <xdr:nvSpPr>
        <xdr:cNvPr id="14387" name="Text Box 18"/>
        <xdr:cNvSpPr txBox="1">
          <a:spLocks noChangeArrowheads="1"/>
        </xdr:cNvSpPr>
      </xdr:nvSpPr>
      <xdr:spPr bwMode="auto">
        <a:xfrm>
          <a:off x="276225" y="79629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164</a:t>
          </a:r>
        </a:p>
      </xdr:txBody>
    </xdr:sp>
    <xdr:clientData/>
  </xdr:twoCellAnchor>
  <xdr:twoCellAnchor>
    <xdr:from>
      <xdr:col>2</xdr:col>
      <xdr:colOff>66675</xdr:colOff>
      <xdr:row>69</xdr:row>
      <xdr:rowOff>9525</xdr:rowOff>
    </xdr:from>
    <xdr:to>
      <xdr:col>3</xdr:col>
      <xdr:colOff>104775</xdr:colOff>
      <xdr:row>69</xdr:row>
      <xdr:rowOff>190500</xdr:rowOff>
    </xdr:to>
    <xdr:sp macro="" textlink="">
      <xdr:nvSpPr>
        <xdr:cNvPr id="14388" name="Text Box 18"/>
        <xdr:cNvSpPr txBox="1">
          <a:spLocks noChangeArrowheads="1"/>
        </xdr:cNvSpPr>
      </xdr:nvSpPr>
      <xdr:spPr bwMode="auto">
        <a:xfrm>
          <a:off x="276225" y="82867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165</a:t>
          </a:r>
        </a:p>
      </xdr:txBody>
    </xdr:sp>
    <xdr:clientData/>
  </xdr:twoCellAnchor>
  <xdr:twoCellAnchor>
    <xdr:from>
      <xdr:col>2</xdr:col>
      <xdr:colOff>66675</xdr:colOff>
      <xdr:row>77</xdr:row>
      <xdr:rowOff>9525</xdr:rowOff>
    </xdr:from>
    <xdr:to>
      <xdr:col>3</xdr:col>
      <xdr:colOff>104775</xdr:colOff>
      <xdr:row>77</xdr:row>
      <xdr:rowOff>190500</xdr:rowOff>
    </xdr:to>
    <xdr:sp macro="" textlink="">
      <xdr:nvSpPr>
        <xdr:cNvPr id="14389" name="Text Box 18"/>
        <xdr:cNvSpPr txBox="1">
          <a:spLocks noChangeArrowheads="1"/>
        </xdr:cNvSpPr>
      </xdr:nvSpPr>
      <xdr:spPr bwMode="auto">
        <a:xfrm>
          <a:off x="276225" y="92773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166</a:t>
          </a:r>
        </a:p>
      </xdr:txBody>
    </xdr:sp>
    <xdr:clientData/>
  </xdr:twoCellAnchor>
  <xdr:twoCellAnchor>
    <xdr:from>
      <xdr:col>2</xdr:col>
      <xdr:colOff>66675</xdr:colOff>
      <xdr:row>84</xdr:row>
      <xdr:rowOff>9525</xdr:rowOff>
    </xdr:from>
    <xdr:to>
      <xdr:col>3</xdr:col>
      <xdr:colOff>104775</xdr:colOff>
      <xdr:row>84</xdr:row>
      <xdr:rowOff>190500</xdr:rowOff>
    </xdr:to>
    <xdr:sp macro="" textlink="">
      <xdr:nvSpPr>
        <xdr:cNvPr id="14390" name="Text Box 18"/>
        <xdr:cNvSpPr txBox="1">
          <a:spLocks noChangeArrowheads="1"/>
        </xdr:cNvSpPr>
      </xdr:nvSpPr>
      <xdr:spPr bwMode="auto">
        <a:xfrm>
          <a:off x="276225" y="100584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167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4</xdr:col>
          <xdr:colOff>95250</xdr:colOff>
          <xdr:row>0</xdr:row>
          <xdr:rowOff>190500</xdr:rowOff>
        </xdr:to>
        <xdr:sp macro="" textlink="">
          <xdr:nvSpPr>
            <xdr:cNvPr id="14357" name="Button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133350</xdr:colOff>
          <xdr:row>0</xdr:row>
          <xdr:rowOff>9525</xdr:rowOff>
        </xdr:from>
        <xdr:to>
          <xdr:col>53</xdr:col>
          <xdr:colOff>28575</xdr:colOff>
          <xdr:row>0</xdr:row>
          <xdr:rowOff>190500</xdr:rowOff>
        </xdr:to>
        <xdr:sp macro="" textlink="">
          <xdr:nvSpPr>
            <xdr:cNvPr id="14360" name="Button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Bedienungsanleitung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0</xdr:row>
          <xdr:rowOff>0</xdr:rowOff>
        </xdr:from>
        <xdr:to>
          <xdr:col>46</xdr:col>
          <xdr:colOff>38100</xdr:colOff>
          <xdr:row>0</xdr:row>
          <xdr:rowOff>219075</xdr:rowOff>
        </xdr:to>
        <xdr:sp macro="" textlink="">
          <xdr:nvSpPr>
            <xdr:cNvPr id="14361" name="chkbEingabekontrolle1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Eingabekontrolle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8</xdr:row>
          <xdr:rowOff>142875</xdr:rowOff>
        </xdr:from>
        <xdr:to>
          <xdr:col>52</xdr:col>
          <xdr:colOff>0</xdr:colOff>
          <xdr:row>11</xdr:row>
          <xdr:rowOff>47625</xdr:rowOff>
        </xdr:to>
        <xdr:sp macro="" textlink="">
          <xdr:nvSpPr>
            <xdr:cNvPr id="14392" name="BetriebAuswahl" hidden="1">
              <a:extLst>
                <a:ext uri="{63B3BB69-23CF-44E3-9099-C40C66FF867C}">
                  <a14:compatExt spid="_x0000_s14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60</xdr:row>
      <xdr:rowOff>0</xdr:rowOff>
    </xdr:from>
    <xdr:to>
      <xdr:col>4</xdr:col>
      <xdr:colOff>104775</xdr:colOff>
      <xdr:row>60</xdr:row>
      <xdr:rowOff>0</xdr:rowOff>
    </xdr:to>
    <xdr:sp macro="" textlink="">
      <xdr:nvSpPr>
        <xdr:cNvPr id="15362" name="Text Box 19"/>
        <xdr:cNvSpPr txBox="1">
          <a:spLocks noChangeArrowheads="1"/>
        </xdr:cNvSpPr>
      </xdr:nvSpPr>
      <xdr:spPr bwMode="auto">
        <a:xfrm>
          <a:off x="542925" y="85534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3</xdr:col>
      <xdr:colOff>142875</xdr:colOff>
      <xdr:row>60</xdr:row>
      <xdr:rowOff>0</xdr:rowOff>
    </xdr:from>
    <xdr:to>
      <xdr:col>4</xdr:col>
      <xdr:colOff>104775</xdr:colOff>
      <xdr:row>60</xdr:row>
      <xdr:rowOff>0</xdr:rowOff>
    </xdr:to>
    <xdr:sp macro="" textlink="">
      <xdr:nvSpPr>
        <xdr:cNvPr id="15363" name="Text Box 20"/>
        <xdr:cNvSpPr txBox="1">
          <a:spLocks noChangeArrowheads="1"/>
        </xdr:cNvSpPr>
      </xdr:nvSpPr>
      <xdr:spPr bwMode="auto">
        <a:xfrm>
          <a:off x="542925" y="85534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3</xdr:col>
      <xdr:colOff>142875</xdr:colOff>
      <xdr:row>53</xdr:row>
      <xdr:rowOff>0</xdr:rowOff>
    </xdr:from>
    <xdr:to>
      <xdr:col>4</xdr:col>
      <xdr:colOff>104775</xdr:colOff>
      <xdr:row>53</xdr:row>
      <xdr:rowOff>0</xdr:rowOff>
    </xdr:to>
    <xdr:sp macro="" textlink="">
      <xdr:nvSpPr>
        <xdr:cNvPr id="15370" name="Text Box 27"/>
        <xdr:cNvSpPr txBox="1">
          <a:spLocks noChangeArrowheads="1"/>
        </xdr:cNvSpPr>
      </xdr:nvSpPr>
      <xdr:spPr bwMode="auto">
        <a:xfrm>
          <a:off x="542925" y="7610475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28575</xdr:colOff>
      <xdr:row>6</xdr:row>
      <xdr:rowOff>0</xdr:rowOff>
    </xdr:from>
    <xdr:to>
      <xdr:col>4</xdr:col>
      <xdr:colOff>104775</xdr:colOff>
      <xdr:row>6</xdr:row>
      <xdr:rowOff>0</xdr:rowOff>
    </xdr:to>
    <xdr:sp macro="" textlink="">
      <xdr:nvSpPr>
        <xdr:cNvPr id="15379" name="Text Box 36"/>
        <xdr:cNvSpPr txBox="1">
          <a:spLocks noChangeArrowheads="1"/>
        </xdr:cNvSpPr>
      </xdr:nvSpPr>
      <xdr:spPr bwMode="auto">
        <a:xfrm>
          <a:off x="600075" y="7715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0</xdr:colOff>
      <xdr:row>20</xdr:row>
      <xdr:rowOff>190500</xdr:rowOff>
    </xdr:from>
    <xdr:to>
      <xdr:col>41</xdr:col>
      <xdr:colOff>95250</xdr:colOff>
      <xdr:row>21</xdr:row>
      <xdr:rowOff>123825</xdr:rowOff>
    </xdr:to>
    <xdr:sp macro="" textlink="">
      <xdr:nvSpPr>
        <xdr:cNvPr id="15400" name="Text Box 40"/>
        <xdr:cNvSpPr txBox="1">
          <a:spLocks noChangeArrowheads="1"/>
        </xdr:cNvSpPr>
      </xdr:nvSpPr>
      <xdr:spPr bwMode="auto">
        <a:xfrm>
          <a:off x="933450" y="3095625"/>
          <a:ext cx="51530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Ich beabsichtige, die </a:t>
          </a: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Dauerfristverlängerung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für die Abgabe der Umsatzsteuer-Voranmeldung zu nutzen.</a:t>
          </a:r>
        </a:p>
      </xdr:txBody>
    </xdr:sp>
    <xdr:clientData/>
  </xdr:twoCellAnchor>
  <xdr:twoCellAnchor>
    <xdr:from>
      <xdr:col>7</xdr:col>
      <xdr:colOff>0</xdr:colOff>
      <xdr:row>21</xdr:row>
      <xdr:rowOff>171450</xdr:rowOff>
    </xdr:from>
    <xdr:to>
      <xdr:col>14</xdr:col>
      <xdr:colOff>19050</xdr:colOff>
      <xdr:row>22</xdr:row>
      <xdr:rowOff>114300</xdr:rowOff>
    </xdr:to>
    <xdr:sp macro="" textlink="">
      <xdr:nvSpPr>
        <xdr:cNvPr id="15401" name="Text Box 41"/>
        <xdr:cNvSpPr txBox="1">
          <a:spLocks noChangeArrowheads="1"/>
        </xdr:cNvSpPr>
      </xdr:nvSpPr>
      <xdr:spPr bwMode="auto">
        <a:xfrm>
          <a:off x="933450" y="3324225"/>
          <a:ext cx="10572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und zu entrichten ist.</a:t>
          </a:r>
        </a:p>
      </xdr:txBody>
    </xdr:sp>
    <xdr:clientData/>
  </xdr:twoCellAnchor>
  <xdr:twoCellAnchor>
    <xdr:from>
      <xdr:col>7</xdr:col>
      <xdr:colOff>0</xdr:colOff>
      <xdr:row>27</xdr:row>
      <xdr:rowOff>142875</xdr:rowOff>
    </xdr:from>
    <xdr:to>
      <xdr:col>14</xdr:col>
      <xdr:colOff>19050</xdr:colOff>
      <xdr:row>28</xdr:row>
      <xdr:rowOff>85725</xdr:rowOff>
    </xdr:to>
    <xdr:sp macro="" textlink="">
      <xdr:nvSpPr>
        <xdr:cNvPr id="15402" name="Text Box 42"/>
        <xdr:cNvSpPr txBox="1">
          <a:spLocks noChangeArrowheads="1"/>
        </xdr:cNvSpPr>
      </xdr:nvSpPr>
      <xdr:spPr bwMode="auto">
        <a:xfrm>
          <a:off x="933450" y="4238625"/>
          <a:ext cx="10572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nummer (USt-IdNr.).</a:t>
          </a:r>
        </a:p>
      </xdr:txBody>
    </xdr:sp>
    <xdr:clientData/>
  </xdr:twoCellAnchor>
  <xdr:twoCellAnchor>
    <xdr:from>
      <xdr:col>3</xdr:col>
      <xdr:colOff>85725</xdr:colOff>
      <xdr:row>10</xdr:row>
      <xdr:rowOff>9525</xdr:rowOff>
    </xdr:from>
    <xdr:to>
      <xdr:col>4</xdr:col>
      <xdr:colOff>104775</xdr:colOff>
      <xdr:row>10</xdr:row>
      <xdr:rowOff>190500</xdr:rowOff>
    </xdr:to>
    <xdr:sp macro="" textlink="">
      <xdr:nvSpPr>
        <xdr:cNvPr id="15403" name="Text Box 18"/>
        <xdr:cNvSpPr txBox="1">
          <a:spLocks noChangeArrowheads="1"/>
        </xdr:cNvSpPr>
      </xdr:nvSpPr>
      <xdr:spPr bwMode="auto">
        <a:xfrm>
          <a:off x="485775" y="13430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171</a:t>
          </a:r>
        </a:p>
      </xdr:txBody>
    </xdr:sp>
    <xdr:clientData/>
  </xdr:twoCellAnchor>
  <xdr:twoCellAnchor>
    <xdr:from>
      <xdr:col>3</xdr:col>
      <xdr:colOff>85725</xdr:colOff>
      <xdr:row>12</xdr:row>
      <xdr:rowOff>9525</xdr:rowOff>
    </xdr:from>
    <xdr:to>
      <xdr:col>4</xdr:col>
      <xdr:colOff>104775</xdr:colOff>
      <xdr:row>12</xdr:row>
      <xdr:rowOff>190500</xdr:rowOff>
    </xdr:to>
    <xdr:sp macro="" textlink="">
      <xdr:nvSpPr>
        <xdr:cNvPr id="15404" name="Text Box 18"/>
        <xdr:cNvSpPr txBox="1">
          <a:spLocks noChangeArrowheads="1"/>
        </xdr:cNvSpPr>
      </xdr:nvSpPr>
      <xdr:spPr bwMode="auto">
        <a:xfrm>
          <a:off x="485775" y="16383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172</a:t>
          </a:r>
        </a:p>
      </xdr:txBody>
    </xdr:sp>
    <xdr:clientData/>
  </xdr:twoCellAnchor>
  <xdr:twoCellAnchor>
    <xdr:from>
      <xdr:col>3</xdr:col>
      <xdr:colOff>85725</xdr:colOff>
      <xdr:row>14</xdr:row>
      <xdr:rowOff>9525</xdr:rowOff>
    </xdr:from>
    <xdr:to>
      <xdr:col>4</xdr:col>
      <xdr:colOff>104775</xdr:colOff>
      <xdr:row>14</xdr:row>
      <xdr:rowOff>190500</xdr:rowOff>
    </xdr:to>
    <xdr:sp macro="" textlink="">
      <xdr:nvSpPr>
        <xdr:cNvPr id="15405" name="Text Box 18"/>
        <xdr:cNvSpPr txBox="1">
          <a:spLocks noChangeArrowheads="1"/>
        </xdr:cNvSpPr>
      </xdr:nvSpPr>
      <xdr:spPr bwMode="auto">
        <a:xfrm>
          <a:off x="485775" y="193357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173</a:t>
          </a:r>
        </a:p>
      </xdr:txBody>
    </xdr:sp>
    <xdr:clientData/>
  </xdr:twoCellAnchor>
  <xdr:twoCellAnchor>
    <xdr:from>
      <xdr:col>3</xdr:col>
      <xdr:colOff>85725</xdr:colOff>
      <xdr:row>16</xdr:row>
      <xdr:rowOff>9525</xdr:rowOff>
    </xdr:from>
    <xdr:to>
      <xdr:col>4</xdr:col>
      <xdr:colOff>104775</xdr:colOff>
      <xdr:row>16</xdr:row>
      <xdr:rowOff>190500</xdr:rowOff>
    </xdr:to>
    <xdr:sp macro="" textlink="">
      <xdr:nvSpPr>
        <xdr:cNvPr id="15406" name="Text Box 18"/>
        <xdr:cNvSpPr txBox="1">
          <a:spLocks noChangeArrowheads="1"/>
        </xdr:cNvSpPr>
      </xdr:nvSpPr>
      <xdr:spPr bwMode="auto">
        <a:xfrm>
          <a:off x="485775" y="22479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174</a:t>
          </a:r>
        </a:p>
      </xdr:txBody>
    </xdr:sp>
    <xdr:clientData/>
  </xdr:twoCellAnchor>
  <xdr:twoCellAnchor>
    <xdr:from>
      <xdr:col>3</xdr:col>
      <xdr:colOff>85725</xdr:colOff>
      <xdr:row>21</xdr:row>
      <xdr:rowOff>9525</xdr:rowOff>
    </xdr:from>
    <xdr:to>
      <xdr:col>4</xdr:col>
      <xdr:colOff>104775</xdr:colOff>
      <xdr:row>21</xdr:row>
      <xdr:rowOff>190500</xdr:rowOff>
    </xdr:to>
    <xdr:sp macro="" textlink="">
      <xdr:nvSpPr>
        <xdr:cNvPr id="15408" name="Text Box 18"/>
        <xdr:cNvSpPr txBox="1">
          <a:spLocks noChangeArrowheads="1"/>
        </xdr:cNvSpPr>
      </xdr:nvSpPr>
      <xdr:spPr bwMode="auto">
        <a:xfrm>
          <a:off x="485775" y="316230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176</a:t>
          </a:r>
        </a:p>
      </xdr:txBody>
    </xdr:sp>
    <xdr:clientData/>
  </xdr:twoCellAnchor>
  <xdr:twoCellAnchor>
    <xdr:from>
      <xdr:col>3</xdr:col>
      <xdr:colOff>85725</xdr:colOff>
      <xdr:row>27</xdr:row>
      <xdr:rowOff>9525</xdr:rowOff>
    </xdr:from>
    <xdr:to>
      <xdr:col>4</xdr:col>
      <xdr:colOff>104775</xdr:colOff>
      <xdr:row>27</xdr:row>
      <xdr:rowOff>190500</xdr:rowOff>
    </xdr:to>
    <xdr:sp macro="" textlink="">
      <xdr:nvSpPr>
        <xdr:cNvPr id="15409" name="Text Box 18"/>
        <xdr:cNvSpPr txBox="1">
          <a:spLocks noChangeArrowheads="1"/>
        </xdr:cNvSpPr>
      </xdr:nvSpPr>
      <xdr:spPr bwMode="auto">
        <a:xfrm>
          <a:off x="485775" y="410527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177</a:t>
          </a:r>
        </a:p>
      </xdr:txBody>
    </xdr:sp>
    <xdr:clientData/>
  </xdr:twoCellAnchor>
  <xdr:twoCellAnchor>
    <xdr:from>
      <xdr:col>3</xdr:col>
      <xdr:colOff>85725</xdr:colOff>
      <xdr:row>29</xdr:row>
      <xdr:rowOff>9525</xdr:rowOff>
    </xdr:from>
    <xdr:to>
      <xdr:col>4</xdr:col>
      <xdr:colOff>104775</xdr:colOff>
      <xdr:row>29</xdr:row>
      <xdr:rowOff>190500</xdr:rowOff>
    </xdr:to>
    <xdr:sp macro="" textlink="">
      <xdr:nvSpPr>
        <xdr:cNvPr id="15410" name="Text Box 18"/>
        <xdr:cNvSpPr txBox="1">
          <a:spLocks noChangeArrowheads="1"/>
        </xdr:cNvSpPr>
      </xdr:nvSpPr>
      <xdr:spPr bwMode="auto">
        <a:xfrm>
          <a:off x="485775" y="45053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178</a:t>
          </a:r>
        </a:p>
      </xdr:txBody>
    </xdr:sp>
    <xdr:clientData/>
  </xdr:twoCellAnchor>
  <xdr:twoCellAnchor>
    <xdr:from>
      <xdr:col>3</xdr:col>
      <xdr:colOff>85725</xdr:colOff>
      <xdr:row>31</xdr:row>
      <xdr:rowOff>9525</xdr:rowOff>
    </xdr:from>
    <xdr:to>
      <xdr:col>4</xdr:col>
      <xdr:colOff>104775</xdr:colOff>
      <xdr:row>31</xdr:row>
      <xdr:rowOff>190500</xdr:rowOff>
    </xdr:to>
    <xdr:sp macro="" textlink="">
      <xdr:nvSpPr>
        <xdr:cNvPr id="15411" name="Text Box 18"/>
        <xdr:cNvSpPr txBox="1">
          <a:spLocks noChangeArrowheads="1"/>
        </xdr:cNvSpPr>
      </xdr:nvSpPr>
      <xdr:spPr bwMode="auto">
        <a:xfrm>
          <a:off x="485775" y="47815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179</a:t>
          </a:r>
        </a:p>
      </xdr:txBody>
    </xdr:sp>
    <xdr:clientData/>
  </xdr:twoCellAnchor>
  <xdr:twoCellAnchor>
    <xdr:from>
      <xdr:col>3</xdr:col>
      <xdr:colOff>85725</xdr:colOff>
      <xdr:row>36</xdr:row>
      <xdr:rowOff>9525</xdr:rowOff>
    </xdr:from>
    <xdr:to>
      <xdr:col>4</xdr:col>
      <xdr:colOff>104775</xdr:colOff>
      <xdr:row>36</xdr:row>
      <xdr:rowOff>190500</xdr:rowOff>
    </xdr:to>
    <xdr:sp macro="" textlink="">
      <xdr:nvSpPr>
        <xdr:cNvPr id="15412" name="Text Box 18"/>
        <xdr:cNvSpPr txBox="1">
          <a:spLocks noChangeArrowheads="1"/>
        </xdr:cNvSpPr>
      </xdr:nvSpPr>
      <xdr:spPr bwMode="auto">
        <a:xfrm>
          <a:off x="485775" y="55340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180</a:t>
          </a:r>
        </a:p>
      </xdr:txBody>
    </xdr:sp>
    <xdr:clientData/>
  </xdr:twoCellAnchor>
  <xdr:twoCellAnchor>
    <xdr:from>
      <xdr:col>3</xdr:col>
      <xdr:colOff>85725</xdr:colOff>
      <xdr:row>39</xdr:row>
      <xdr:rowOff>9525</xdr:rowOff>
    </xdr:from>
    <xdr:to>
      <xdr:col>4</xdr:col>
      <xdr:colOff>104775</xdr:colOff>
      <xdr:row>39</xdr:row>
      <xdr:rowOff>190500</xdr:rowOff>
    </xdr:to>
    <xdr:sp macro="" textlink="">
      <xdr:nvSpPr>
        <xdr:cNvPr id="15413" name="Text Box 18"/>
        <xdr:cNvSpPr txBox="1">
          <a:spLocks noChangeArrowheads="1"/>
        </xdr:cNvSpPr>
      </xdr:nvSpPr>
      <xdr:spPr bwMode="auto">
        <a:xfrm>
          <a:off x="485775" y="585787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181</a:t>
          </a:r>
        </a:p>
      </xdr:txBody>
    </xdr:sp>
    <xdr:clientData/>
  </xdr:twoCellAnchor>
  <xdr:twoCellAnchor>
    <xdr:from>
      <xdr:col>3</xdr:col>
      <xdr:colOff>85725</xdr:colOff>
      <xdr:row>42</xdr:row>
      <xdr:rowOff>9525</xdr:rowOff>
    </xdr:from>
    <xdr:to>
      <xdr:col>4</xdr:col>
      <xdr:colOff>104775</xdr:colOff>
      <xdr:row>42</xdr:row>
      <xdr:rowOff>190500</xdr:rowOff>
    </xdr:to>
    <xdr:sp macro="" textlink="">
      <xdr:nvSpPr>
        <xdr:cNvPr id="15414" name="Text Box 18"/>
        <xdr:cNvSpPr txBox="1">
          <a:spLocks noChangeArrowheads="1"/>
        </xdr:cNvSpPr>
      </xdr:nvSpPr>
      <xdr:spPr bwMode="auto">
        <a:xfrm>
          <a:off x="485775" y="61817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182</a:t>
          </a:r>
        </a:p>
      </xdr:txBody>
    </xdr:sp>
    <xdr:clientData/>
  </xdr:twoCellAnchor>
  <xdr:twoCellAnchor>
    <xdr:from>
      <xdr:col>3</xdr:col>
      <xdr:colOff>85725</xdr:colOff>
      <xdr:row>45</xdr:row>
      <xdr:rowOff>9525</xdr:rowOff>
    </xdr:from>
    <xdr:to>
      <xdr:col>4</xdr:col>
      <xdr:colOff>104775</xdr:colOff>
      <xdr:row>45</xdr:row>
      <xdr:rowOff>190500</xdr:rowOff>
    </xdr:to>
    <xdr:sp macro="" textlink="">
      <xdr:nvSpPr>
        <xdr:cNvPr id="15415" name="Text Box 18"/>
        <xdr:cNvSpPr txBox="1">
          <a:spLocks noChangeArrowheads="1"/>
        </xdr:cNvSpPr>
      </xdr:nvSpPr>
      <xdr:spPr bwMode="auto">
        <a:xfrm>
          <a:off x="485775" y="650557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183</a:t>
          </a:r>
        </a:p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183</a:t>
          </a:r>
        </a:p>
      </xdr:txBody>
    </xdr:sp>
    <xdr:clientData/>
  </xdr:twoCellAnchor>
  <xdr:twoCellAnchor>
    <xdr:from>
      <xdr:col>3</xdr:col>
      <xdr:colOff>85725</xdr:colOff>
      <xdr:row>48</xdr:row>
      <xdr:rowOff>9525</xdr:rowOff>
    </xdr:from>
    <xdr:to>
      <xdr:col>4</xdr:col>
      <xdr:colOff>104775</xdr:colOff>
      <xdr:row>48</xdr:row>
      <xdr:rowOff>190500</xdr:rowOff>
    </xdr:to>
    <xdr:sp macro="" textlink="">
      <xdr:nvSpPr>
        <xdr:cNvPr id="15416" name="Text Box 18"/>
        <xdr:cNvSpPr txBox="1">
          <a:spLocks noChangeArrowheads="1"/>
        </xdr:cNvSpPr>
      </xdr:nvSpPr>
      <xdr:spPr bwMode="auto">
        <a:xfrm>
          <a:off x="485775" y="68294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184</a:t>
          </a:r>
        </a:p>
      </xdr:txBody>
    </xdr:sp>
    <xdr:clientData/>
  </xdr:twoCellAnchor>
  <xdr:twoCellAnchor>
    <xdr:from>
      <xdr:col>3</xdr:col>
      <xdr:colOff>85725</xdr:colOff>
      <xdr:row>61</xdr:row>
      <xdr:rowOff>9525</xdr:rowOff>
    </xdr:from>
    <xdr:to>
      <xdr:col>4</xdr:col>
      <xdr:colOff>104775</xdr:colOff>
      <xdr:row>61</xdr:row>
      <xdr:rowOff>190500</xdr:rowOff>
    </xdr:to>
    <xdr:sp macro="" textlink="">
      <xdr:nvSpPr>
        <xdr:cNvPr id="15417" name="Text Box 18"/>
        <xdr:cNvSpPr txBox="1">
          <a:spLocks noChangeArrowheads="1"/>
        </xdr:cNvSpPr>
      </xdr:nvSpPr>
      <xdr:spPr bwMode="auto">
        <a:xfrm>
          <a:off x="485775" y="87058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185</a:t>
          </a:r>
        </a:p>
      </xdr:txBody>
    </xdr:sp>
    <xdr:clientData/>
  </xdr:twoCellAnchor>
  <xdr:twoCellAnchor>
    <xdr:from>
      <xdr:col>9</xdr:col>
      <xdr:colOff>142875</xdr:colOff>
      <xdr:row>23</xdr:row>
      <xdr:rowOff>85725</xdr:rowOff>
    </xdr:from>
    <xdr:to>
      <xdr:col>16</xdr:col>
      <xdr:colOff>57150</xdr:colOff>
      <xdr:row>25</xdr:row>
      <xdr:rowOff>9525</xdr:rowOff>
    </xdr:to>
    <xdr:sp macro="" textlink="">
      <xdr:nvSpPr>
        <xdr:cNvPr id="15420" name="Text Box 60"/>
        <xdr:cNvSpPr txBox="1">
          <a:spLocks noChangeArrowheads="1"/>
        </xdr:cNvSpPr>
      </xdr:nvSpPr>
      <xdr:spPr bwMode="auto">
        <a:xfrm>
          <a:off x="1419225" y="3581400"/>
          <a:ext cx="952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zu übermitteln.</a:t>
          </a:r>
        </a:p>
      </xdr:txBody>
    </xdr:sp>
    <xdr:clientData/>
  </xdr:twoCellAnchor>
  <xdr:twoCellAnchor>
    <xdr:from>
      <xdr:col>3</xdr:col>
      <xdr:colOff>85725</xdr:colOff>
      <xdr:row>18</xdr:row>
      <xdr:rowOff>19050</xdr:rowOff>
    </xdr:from>
    <xdr:to>
      <xdr:col>4</xdr:col>
      <xdr:colOff>104775</xdr:colOff>
      <xdr:row>18</xdr:row>
      <xdr:rowOff>200025</xdr:rowOff>
    </xdr:to>
    <xdr:sp macro="" textlink="">
      <xdr:nvSpPr>
        <xdr:cNvPr id="15421" name="Text Box 18"/>
        <xdr:cNvSpPr txBox="1">
          <a:spLocks noChangeArrowheads="1"/>
        </xdr:cNvSpPr>
      </xdr:nvSpPr>
      <xdr:spPr bwMode="auto">
        <a:xfrm>
          <a:off x="485775" y="25717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175</a:t>
          </a:r>
        </a:p>
      </xdr:txBody>
    </xdr:sp>
    <xdr:clientData/>
  </xdr:twoCellAnchor>
  <xdr:twoCellAnchor>
    <xdr:from>
      <xdr:col>20</xdr:col>
      <xdr:colOff>38100</xdr:colOff>
      <xdr:row>14</xdr:row>
      <xdr:rowOff>76200</xdr:rowOff>
    </xdr:from>
    <xdr:to>
      <xdr:col>37</xdr:col>
      <xdr:colOff>66675</xdr:colOff>
      <xdr:row>15</xdr:row>
      <xdr:rowOff>85725</xdr:rowOff>
    </xdr:to>
    <xdr:sp macro="" textlink="">
      <xdr:nvSpPr>
        <xdr:cNvPr id="15422" name="Text Box 62"/>
        <xdr:cNvSpPr txBox="1">
          <a:spLocks noChangeArrowheads="1"/>
        </xdr:cNvSpPr>
      </xdr:nvSpPr>
      <xdr:spPr bwMode="auto">
        <a:xfrm>
          <a:off x="2943225" y="2000250"/>
          <a:ext cx="25812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(bis 31. Dezember 2011: 500.000 EUR) betragen wird.</a:t>
          </a:r>
        </a:p>
      </xdr:txBody>
    </xdr:sp>
    <xdr:clientData/>
  </xdr:twoCellAnchor>
  <xdr:twoCellAnchor>
    <xdr:from>
      <xdr:col>20</xdr:col>
      <xdr:colOff>28575</xdr:colOff>
      <xdr:row>16</xdr:row>
      <xdr:rowOff>85725</xdr:rowOff>
    </xdr:from>
    <xdr:to>
      <xdr:col>45</xdr:col>
      <xdr:colOff>57150</xdr:colOff>
      <xdr:row>17</xdr:row>
      <xdr:rowOff>85725</xdr:rowOff>
    </xdr:to>
    <xdr:sp macro="" textlink="">
      <xdr:nvSpPr>
        <xdr:cNvPr id="15423" name="Text Box 63"/>
        <xdr:cNvSpPr txBox="1">
          <a:spLocks noChangeArrowheads="1"/>
        </xdr:cNvSpPr>
      </xdr:nvSpPr>
      <xdr:spPr bwMode="auto">
        <a:xfrm>
          <a:off x="2933700" y="2324100"/>
          <a:ext cx="37814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regelmäßig Abschlüsse zu machen, nach § 148 der Abgabenordnung befreit bin.</a:t>
          </a:r>
        </a:p>
      </xdr:txBody>
    </xdr:sp>
    <xdr:clientData/>
  </xdr:twoCellAnchor>
  <xdr:twoCellAnchor>
    <xdr:from>
      <xdr:col>19</xdr:col>
      <xdr:colOff>123825</xdr:colOff>
      <xdr:row>18</xdr:row>
      <xdr:rowOff>95250</xdr:rowOff>
    </xdr:from>
    <xdr:to>
      <xdr:col>38</xdr:col>
      <xdr:colOff>104775</xdr:colOff>
      <xdr:row>19</xdr:row>
      <xdr:rowOff>76200</xdr:rowOff>
    </xdr:to>
    <xdr:sp macro="" textlink="">
      <xdr:nvSpPr>
        <xdr:cNvPr id="15424" name="Text Box 64"/>
        <xdr:cNvSpPr txBox="1">
          <a:spLocks noChangeArrowheads="1"/>
        </xdr:cNvSpPr>
      </xdr:nvSpPr>
      <xdr:spPr bwMode="auto">
        <a:xfrm>
          <a:off x="2886075" y="2647950"/>
          <a:ext cx="28289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§ 18 Abs. 1 Nr. 1 des Einkommensteuergesetzes ausführe.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4</xdr:col>
          <xdr:colOff>66675</xdr:colOff>
          <xdr:row>0</xdr:row>
          <xdr:rowOff>190500</xdr:rowOff>
        </xdr:to>
        <xdr:sp macro="" textlink="">
          <xdr:nvSpPr>
            <xdr:cNvPr id="15381" name="Button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133350</xdr:colOff>
          <xdr:row>0</xdr:row>
          <xdr:rowOff>9525</xdr:rowOff>
        </xdr:from>
        <xdr:to>
          <xdr:col>46</xdr:col>
          <xdr:colOff>0</xdr:colOff>
          <xdr:row>0</xdr:row>
          <xdr:rowOff>190500</xdr:rowOff>
        </xdr:to>
        <xdr:sp macro="" textlink="">
          <xdr:nvSpPr>
            <xdr:cNvPr id="15384" name="Button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Bedienungsanleitung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0</xdr:row>
          <xdr:rowOff>0</xdr:rowOff>
        </xdr:from>
        <xdr:to>
          <xdr:col>38</xdr:col>
          <xdr:colOff>38100</xdr:colOff>
          <xdr:row>0</xdr:row>
          <xdr:rowOff>219075</xdr:rowOff>
        </xdr:to>
        <xdr:sp macro="" textlink="">
          <xdr:nvSpPr>
            <xdr:cNvPr id="15385" name="chkbEingabekontrolle1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Eingabekontrolle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42</xdr:row>
      <xdr:rowOff>0</xdr:rowOff>
    </xdr:from>
    <xdr:to>
      <xdr:col>3</xdr:col>
      <xdr:colOff>104775</xdr:colOff>
      <xdr:row>42</xdr:row>
      <xdr:rowOff>0</xdr:rowOff>
    </xdr:to>
    <xdr:sp macro="" textlink="">
      <xdr:nvSpPr>
        <xdr:cNvPr id="16386" name="Text Box 19"/>
        <xdr:cNvSpPr txBox="1">
          <a:spLocks noChangeArrowheads="1"/>
        </xdr:cNvSpPr>
      </xdr:nvSpPr>
      <xdr:spPr bwMode="auto">
        <a:xfrm>
          <a:off x="352425" y="6648450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2</xdr:col>
      <xdr:colOff>142875</xdr:colOff>
      <xdr:row>42</xdr:row>
      <xdr:rowOff>0</xdr:rowOff>
    </xdr:from>
    <xdr:to>
      <xdr:col>3</xdr:col>
      <xdr:colOff>104775</xdr:colOff>
      <xdr:row>42</xdr:row>
      <xdr:rowOff>0</xdr:rowOff>
    </xdr:to>
    <xdr:sp macro="" textlink="">
      <xdr:nvSpPr>
        <xdr:cNvPr id="16387" name="Text Box 20"/>
        <xdr:cNvSpPr txBox="1">
          <a:spLocks noChangeArrowheads="1"/>
        </xdr:cNvSpPr>
      </xdr:nvSpPr>
      <xdr:spPr bwMode="auto">
        <a:xfrm>
          <a:off x="352425" y="6648450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2</xdr:col>
      <xdr:colOff>142875</xdr:colOff>
      <xdr:row>35</xdr:row>
      <xdr:rowOff>0</xdr:rowOff>
    </xdr:from>
    <xdr:to>
      <xdr:col>3</xdr:col>
      <xdr:colOff>104775</xdr:colOff>
      <xdr:row>35</xdr:row>
      <xdr:rowOff>0</xdr:rowOff>
    </xdr:to>
    <xdr:sp macro="" textlink="">
      <xdr:nvSpPr>
        <xdr:cNvPr id="16394" name="Text Box 27"/>
        <xdr:cNvSpPr txBox="1">
          <a:spLocks noChangeArrowheads="1"/>
        </xdr:cNvSpPr>
      </xdr:nvSpPr>
      <xdr:spPr bwMode="auto">
        <a:xfrm>
          <a:off x="352425" y="54578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2</xdr:col>
      <xdr:colOff>66675</xdr:colOff>
      <xdr:row>10</xdr:row>
      <xdr:rowOff>9525</xdr:rowOff>
    </xdr:from>
    <xdr:to>
      <xdr:col>3</xdr:col>
      <xdr:colOff>104775</xdr:colOff>
      <xdr:row>10</xdr:row>
      <xdr:rowOff>190500</xdr:rowOff>
    </xdr:to>
    <xdr:sp macro="" textlink="">
      <xdr:nvSpPr>
        <xdr:cNvPr id="16421" name="Text Box 18"/>
        <xdr:cNvSpPr txBox="1">
          <a:spLocks noChangeArrowheads="1"/>
        </xdr:cNvSpPr>
      </xdr:nvSpPr>
      <xdr:spPr bwMode="auto">
        <a:xfrm>
          <a:off x="276225" y="12668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191</a:t>
          </a:r>
        </a:p>
      </xdr:txBody>
    </xdr:sp>
    <xdr:clientData/>
  </xdr:twoCellAnchor>
  <xdr:twoCellAnchor>
    <xdr:from>
      <xdr:col>2</xdr:col>
      <xdr:colOff>66675</xdr:colOff>
      <xdr:row>12</xdr:row>
      <xdr:rowOff>19050</xdr:rowOff>
    </xdr:from>
    <xdr:to>
      <xdr:col>3</xdr:col>
      <xdr:colOff>104775</xdr:colOff>
      <xdr:row>12</xdr:row>
      <xdr:rowOff>200025</xdr:rowOff>
    </xdr:to>
    <xdr:sp macro="" textlink="">
      <xdr:nvSpPr>
        <xdr:cNvPr id="16422" name="Text Box 18"/>
        <xdr:cNvSpPr txBox="1">
          <a:spLocks noChangeArrowheads="1"/>
        </xdr:cNvSpPr>
      </xdr:nvSpPr>
      <xdr:spPr bwMode="auto">
        <a:xfrm>
          <a:off x="276225" y="16573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192</a:t>
          </a:r>
        </a:p>
      </xdr:txBody>
    </xdr:sp>
    <xdr:clientData/>
  </xdr:twoCellAnchor>
  <xdr:twoCellAnchor>
    <xdr:from>
      <xdr:col>2</xdr:col>
      <xdr:colOff>66675</xdr:colOff>
      <xdr:row>14</xdr:row>
      <xdr:rowOff>19050</xdr:rowOff>
    </xdr:from>
    <xdr:to>
      <xdr:col>3</xdr:col>
      <xdr:colOff>104775</xdr:colOff>
      <xdr:row>14</xdr:row>
      <xdr:rowOff>200025</xdr:rowOff>
    </xdr:to>
    <xdr:sp macro="" textlink="">
      <xdr:nvSpPr>
        <xdr:cNvPr id="16423" name="Text Box 18"/>
        <xdr:cNvSpPr txBox="1">
          <a:spLocks noChangeArrowheads="1"/>
        </xdr:cNvSpPr>
      </xdr:nvSpPr>
      <xdr:spPr bwMode="auto">
        <a:xfrm>
          <a:off x="276225" y="20383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193</a:t>
          </a:r>
        </a:p>
      </xdr:txBody>
    </xdr:sp>
    <xdr:clientData/>
  </xdr:twoCellAnchor>
  <xdr:twoCellAnchor>
    <xdr:from>
      <xdr:col>2</xdr:col>
      <xdr:colOff>66675</xdr:colOff>
      <xdr:row>16</xdr:row>
      <xdr:rowOff>9525</xdr:rowOff>
    </xdr:from>
    <xdr:to>
      <xdr:col>3</xdr:col>
      <xdr:colOff>104775</xdr:colOff>
      <xdr:row>16</xdr:row>
      <xdr:rowOff>190500</xdr:rowOff>
    </xdr:to>
    <xdr:sp macro="" textlink="">
      <xdr:nvSpPr>
        <xdr:cNvPr id="16424" name="Text Box 18"/>
        <xdr:cNvSpPr txBox="1">
          <a:spLocks noChangeArrowheads="1"/>
        </xdr:cNvSpPr>
      </xdr:nvSpPr>
      <xdr:spPr bwMode="auto">
        <a:xfrm>
          <a:off x="276225" y="24098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194</a:t>
          </a:r>
        </a:p>
      </xdr:txBody>
    </xdr:sp>
    <xdr:clientData/>
  </xdr:twoCellAnchor>
  <xdr:twoCellAnchor>
    <xdr:from>
      <xdr:col>2</xdr:col>
      <xdr:colOff>66675</xdr:colOff>
      <xdr:row>18</xdr:row>
      <xdr:rowOff>19050</xdr:rowOff>
    </xdr:from>
    <xdr:to>
      <xdr:col>3</xdr:col>
      <xdr:colOff>104775</xdr:colOff>
      <xdr:row>18</xdr:row>
      <xdr:rowOff>200025</xdr:rowOff>
    </xdr:to>
    <xdr:sp macro="" textlink="">
      <xdr:nvSpPr>
        <xdr:cNvPr id="16425" name="Text Box 18"/>
        <xdr:cNvSpPr txBox="1">
          <a:spLocks noChangeArrowheads="1"/>
        </xdr:cNvSpPr>
      </xdr:nvSpPr>
      <xdr:spPr bwMode="auto">
        <a:xfrm>
          <a:off x="276225" y="28003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195</a:t>
          </a:r>
        </a:p>
      </xdr:txBody>
    </xdr:sp>
    <xdr:clientData/>
  </xdr:twoCellAnchor>
  <xdr:twoCellAnchor>
    <xdr:from>
      <xdr:col>2</xdr:col>
      <xdr:colOff>66675</xdr:colOff>
      <xdr:row>20</xdr:row>
      <xdr:rowOff>9525</xdr:rowOff>
    </xdr:from>
    <xdr:to>
      <xdr:col>3</xdr:col>
      <xdr:colOff>104775</xdr:colOff>
      <xdr:row>20</xdr:row>
      <xdr:rowOff>190500</xdr:rowOff>
    </xdr:to>
    <xdr:sp macro="" textlink="">
      <xdr:nvSpPr>
        <xdr:cNvPr id="16426" name="Text Box 18"/>
        <xdr:cNvSpPr txBox="1">
          <a:spLocks noChangeArrowheads="1"/>
        </xdr:cNvSpPr>
      </xdr:nvSpPr>
      <xdr:spPr bwMode="auto">
        <a:xfrm>
          <a:off x="276225" y="31718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196</a:t>
          </a:r>
        </a:p>
      </xdr:txBody>
    </xdr:sp>
    <xdr:clientData/>
  </xdr:twoCellAnchor>
  <xdr:twoCellAnchor>
    <xdr:from>
      <xdr:col>2</xdr:col>
      <xdr:colOff>66675</xdr:colOff>
      <xdr:row>22</xdr:row>
      <xdr:rowOff>19050</xdr:rowOff>
    </xdr:from>
    <xdr:to>
      <xdr:col>3</xdr:col>
      <xdr:colOff>104775</xdr:colOff>
      <xdr:row>22</xdr:row>
      <xdr:rowOff>200025</xdr:rowOff>
    </xdr:to>
    <xdr:sp macro="" textlink="">
      <xdr:nvSpPr>
        <xdr:cNvPr id="16427" name="Text Box 18"/>
        <xdr:cNvSpPr txBox="1">
          <a:spLocks noChangeArrowheads="1"/>
        </xdr:cNvSpPr>
      </xdr:nvSpPr>
      <xdr:spPr bwMode="auto">
        <a:xfrm>
          <a:off x="276225" y="35623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197</a:t>
          </a:r>
        </a:p>
      </xdr:txBody>
    </xdr:sp>
    <xdr:clientData/>
  </xdr:twoCellAnchor>
  <xdr:twoCellAnchor>
    <xdr:from>
      <xdr:col>2</xdr:col>
      <xdr:colOff>66675</xdr:colOff>
      <xdr:row>24</xdr:row>
      <xdr:rowOff>19050</xdr:rowOff>
    </xdr:from>
    <xdr:to>
      <xdr:col>3</xdr:col>
      <xdr:colOff>104775</xdr:colOff>
      <xdr:row>24</xdr:row>
      <xdr:rowOff>200025</xdr:rowOff>
    </xdr:to>
    <xdr:sp macro="" textlink="">
      <xdr:nvSpPr>
        <xdr:cNvPr id="16428" name="Text Box 18"/>
        <xdr:cNvSpPr txBox="1">
          <a:spLocks noChangeArrowheads="1"/>
        </xdr:cNvSpPr>
      </xdr:nvSpPr>
      <xdr:spPr bwMode="auto">
        <a:xfrm>
          <a:off x="276225" y="3943350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198</a:t>
          </a:r>
        </a:p>
      </xdr:txBody>
    </xdr:sp>
    <xdr:clientData/>
  </xdr:twoCellAnchor>
  <xdr:twoCellAnchor>
    <xdr:from>
      <xdr:col>2</xdr:col>
      <xdr:colOff>66675</xdr:colOff>
      <xdr:row>26</xdr:row>
      <xdr:rowOff>9525</xdr:rowOff>
    </xdr:from>
    <xdr:to>
      <xdr:col>3</xdr:col>
      <xdr:colOff>104775</xdr:colOff>
      <xdr:row>26</xdr:row>
      <xdr:rowOff>190500</xdr:rowOff>
    </xdr:to>
    <xdr:sp macro="" textlink="">
      <xdr:nvSpPr>
        <xdr:cNvPr id="16429" name="Text Box 18"/>
        <xdr:cNvSpPr txBox="1">
          <a:spLocks noChangeArrowheads="1"/>
        </xdr:cNvSpPr>
      </xdr:nvSpPr>
      <xdr:spPr bwMode="auto">
        <a:xfrm>
          <a:off x="276225" y="43148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18288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199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5</xdr:col>
          <xdr:colOff>9525</xdr:colOff>
          <xdr:row>0</xdr:row>
          <xdr:rowOff>190500</xdr:rowOff>
        </xdr:to>
        <xdr:sp macro="" textlink="">
          <xdr:nvSpPr>
            <xdr:cNvPr id="16405" name="Button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38100</xdr:colOff>
          <xdr:row>0</xdr:row>
          <xdr:rowOff>9525</xdr:rowOff>
        </xdr:from>
        <xdr:to>
          <xdr:col>45</xdr:col>
          <xdr:colOff>28575</xdr:colOff>
          <xdr:row>0</xdr:row>
          <xdr:rowOff>190500</xdr:rowOff>
        </xdr:to>
        <xdr:sp macro="" textlink="">
          <xdr:nvSpPr>
            <xdr:cNvPr id="16408" name="Button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Bedienungsanleitung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0</xdr:row>
          <xdr:rowOff>0</xdr:rowOff>
        </xdr:from>
        <xdr:to>
          <xdr:col>36</xdr:col>
          <xdr:colOff>152400</xdr:colOff>
          <xdr:row>0</xdr:row>
          <xdr:rowOff>219075</xdr:rowOff>
        </xdr:to>
        <xdr:sp macro="" textlink="">
          <xdr:nvSpPr>
            <xdr:cNvPr id="16409" name="chkbEingabekontrolle1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Eingabekontrolle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4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3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5" Type="http://schemas.openxmlformats.org/officeDocument/2006/relationships/ctrlProp" Target="../ctrlProps/ctrlProp10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3.xml"/><Relationship Id="rId9" Type="http://schemas.openxmlformats.org/officeDocument/2006/relationships/image" Target="../media/image6.emf"/><Relationship Id="rId14" Type="http://schemas.openxmlformats.org/officeDocument/2006/relationships/ctrlProp" Target="../ctrlProps/ctrlProp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5.xml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9.xml"/><Relationship Id="rId5" Type="http://schemas.openxmlformats.org/officeDocument/2006/relationships/ctrlProp" Target="../ctrlProps/ctrlProp28.xml"/><Relationship Id="rId4" Type="http://schemas.openxmlformats.org/officeDocument/2006/relationships/ctrlProp" Target="../ctrlProps/ctrlProp2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2.xml"/><Relationship Id="rId5" Type="http://schemas.openxmlformats.org/officeDocument/2006/relationships/ctrlProp" Target="../ctrlProps/ctrlProp31.xml"/><Relationship Id="rId4" Type="http://schemas.openxmlformats.org/officeDocument/2006/relationships/ctrlProp" Target="../ctrlProps/ctrlProp3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pageSetUpPr fitToPage="1"/>
  </sheetPr>
  <dimension ref="A1:AZ201"/>
  <sheetViews>
    <sheetView showGridLines="0" showRowColHeaders="0" tabSelected="1" workbookViewId="0">
      <pane ySplit="1" topLeftCell="A2" activePane="bottomLeft" state="frozenSplit"/>
      <selection activeCell="C1" sqref="C1:D65536"/>
      <selection pane="bottomLeft" activeCell="N71" sqref="N71:Z71"/>
    </sheetView>
  </sheetViews>
  <sheetFormatPr baseColWidth="10" defaultColWidth="0" defaultRowHeight="12.75" zeroHeight="1" x14ac:dyDescent="0.2"/>
  <cols>
    <col min="1" max="1" width="0.85546875" customWidth="1"/>
    <col min="2" max="4" width="2.5703125" customWidth="1"/>
    <col min="5" max="5" width="2.7109375" customWidth="1"/>
    <col min="6" max="6" width="2.140625" customWidth="1"/>
    <col min="7" max="7" width="0.5703125" customWidth="1"/>
    <col min="8" max="9" width="2.5703125" customWidth="1"/>
    <col min="10" max="10" width="2.140625" customWidth="1"/>
    <col min="11" max="11" width="2.5703125" customWidth="1"/>
    <col min="12" max="12" width="0.5703125" customWidth="1"/>
    <col min="13" max="14" width="2.5703125" customWidth="1"/>
    <col min="15" max="15" width="2" customWidth="1"/>
    <col min="16" max="16" width="2" style="52" customWidth="1"/>
    <col min="17" max="17" width="1.140625" style="52" customWidth="1"/>
    <col min="18" max="18" width="2.28515625" customWidth="1"/>
    <col min="19" max="19" width="2.5703125" customWidth="1"/>
    <col min="20" max="20" width="3.140625" customWidth="1"/>
    <col min="21" max="21" width="2" customWidth="1"/>
    <col min="22" max="22" width="0.5703125" customWidth="1"/>
    <col min="23" max="25" width="2.5703125" customWidth="1"/>
    <col min="26" max="26" width="2.28515625" customWidth="1"/>
    <col min="27" max="27" width="2.5703125" customWidth="1"/>
    <col min="28" max="28" width="0.5703125" customWidth="1"/>
    <col min="29" max="30" width="2.5703125" customWidth="1"/>
    <col min="31" max="31" width="2.28515625" customWidth="1"/>
    <col min="32" max="32" width="2.5703125" customWidth="1"/>
    <col min="33" max="33" width="3.140625" customWidth="1"/>
    <col min="34" max="34" width="2.28515625" customWidth="1"/>
    <col min="35" max="35" width="2.5703125" customWidth="1"/>
    <col min="36" max="36" width="0.5703125" customWidth="1"/>
    <col min="37" max="37" width="0.42578125" customWidth="1"/>
    <col min="38" max="38" width="1.28515625" customWidth="1"/>
    <col min="39" max="39" width="3.140625" customWidth="1"/>
    <col min="40" max="40" width="2.28515625" customWidth="1"/>
    <col min="41" max="41" width="2.5703125" customWidth="1"/>
    <col min="42" max="42" width="0.5703125" customWidth="1"/>
    <col min="43" max="45" width="2.5703125" customWidth="1"/>
    <col min="46" max="46" width="2" customWidth="1"/>
    <col min="47" max="47" width="2.85546875" customWidth="1"/>
    <col min="48" max="48" width="2.28515625" customWidth="1"/>
    <col min="49" max="49" width="2.7109375" customWidth="1"/>
    <col min="50" max="51" width="2.28515625" customWidth="1"/>
    <col min="52" max="52" width="0.85546875" customWidth="1"/>
    <col min="53" max="16384" width="11.42578125" hidden="1"/>
  </cols>
  <sheetData>
    <row r="1" spans="1:52" ht="18" customHeight="1" x14ac:dyDescent="0.2">
      <c r="A1" s="1"/>
      <c r="B1" s="1"/>
      <c r="C1" s="1"/>
      <c r="D1" s="199"/>
      <c r="E1" s="217" t="s">
        <v>653</v>
      </c>
      <c r="F1" s="217"/>
      <c r="G1" s="217"/>
      <c r="H1" s="217"/>
      <c r="I1" s="217"/>
      <c r="J1" s="217"/>
      <c r="K1" s="217"/>
      <c r="L1" s="217"/>
      <c r="M1" s="200"/>
      <c r="N1" s="20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9" customHeight="1" x14ac:dyDescent="0.2">
      <c r="A3" s="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1"/>
    </row>
    <row r="4" spans="1:52" ht="9" customHeight="1" thickBot="1" x14ac:dyDescent="0.25">
      <c r="A4" s="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1"/>
    </row>
    <row r="5" spans="1:52" ht="15" customHeight="1" x14ac:dyDescent="0.2">
      <c r="A5" s="1"/>
      <c r="B5" s="42"/>
      <c r="C5" s="42"/>
      <c r="D5" s="42"/>
      <c r="E5" s="4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4"/>
      <c r="AX5" s="42"/>
      <c r="AY5" s="42"/>
      <c r="AZ5" s="1"/>
    </row>
    <row r="6" spans="1:52" ht="16.5" customHeight="1" x14ac:dyDescent="0.2">
      <c r="A6" s="1"/>
      <c r="B6" s="42"/>
      <c r="C6" s="42"/>
      <c r="D6" s="42"/>
      <c r="E6" s="42"/>
      <c r="F6" s="226" t="s">
        <v>78</v>
      </c>
      <c r="G6" s="227"/>
      <c r="H6" s="227"/>
      <c r="I6" s="227"/>
      <c r="J6" s="227"/>
      <c r="K6" s="227"/>
      <c r="L6" s="227"/>
      <c r="M6" s="227"/>
      <c r="N6" s="227"/>
      <c r="O6" s="227"/>
      <c r="P6" s="62"/>
      <c r="Q6" s="62"/>
      <c r="R6" s="62"/>
      <c r="S6" s="62"/>
      <c r="T6" s="62"/>
      <c r="U6" s="62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131"/>
      <c r="AL6" s="230" t="s">
        <v>4</v>
      </c>
      <c r="AM6" s="230"/>
      <c r="AN6" s="230"/>
      <c r="AO6" s="230"/>
      <c r="AP6" s="230"/>
      <c r="AQ6" s="230"/>
      <c r="AR6" s="230"/>
      <c r="AS6" s="230"/>
      <c r="AT6" s="230"/>
      <c r="AU6" s="230"/>
      <c r="AV6" s="231"/>
      <c r="AW6" s="45"/>
      <c r="AX6" s="42"/>
      <c r="AY6" s="42"/>
      <c r="AZ6" s="1"/>
    </row>
    <row r="7" spans="1:52" ht="16.5" customHeight="1" x14ac:dyDescent="0.2">
      <c r="A7" s="1"/>
      <c r="B7" s="42"/>
      <c r="C7" s="42"/>
      <c r="D7" s="42"/>
      <c r="E7" s="42"/>
      <c r="F7" s="218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48"/>
      <c r="AK7" s="203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5"/>
      <c r="AW7" s="45"/>
      <c r="AX7" s="42"/>
      <c r="AY7" s="42"/>
      <c r="AZ7" s="1"/>
    </row>
    <row r="8" spans="1:52" ht="6.75" customHeight="1" x14ac:dyDescent="0.2">
      <c r="A8" s="1"/>
      <c r="B8" s="42"/>
      <c r="C8" s="42"/>
      <c r="D8" s="42"/>
      <c r="E8" s="42"/>
      <c r="F8" s="4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132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4"/>
      <c r="AW8" s="45"/>
      <c r="AX8" s="42"/>
      <c r="AY8" s="42"/>
      <c r="AZ8" s="1"/>
    </row>
    <row r="9" spans="1:52" ht="16.5" customHeight="1" x14ac:dyDescent="0.2">
      <c r="A9" s="1"/>
      <c r="B9" s="42"/>
      <c r="C9" s="42"/>
      <c r="D9" s="42"/>
      <c r="E9" s="42"/>
      <c r="F9" s="228" t="s">
        <v>80</v>
      </c>
      <c r="G9" s="229"/>
      <c r="H9" s="229"/>
      <c r="I9" s="229"/>
      <c r="J9" s="229"/>
      <c r="K9" s="229"/>
      <c r="L9" s="52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52"/>
      <c r="AC9" s="52"/>
      <c r="AD9" s="52"/>
      <c r="AE9" s="52"/>
      <c r="AF9" s="104"/>
      <c r="AG9" s="52"/>
      <c r="AH9" s="52"/>
      <c r="AI9" s="52"/>
      <c r="AJ9" s="52"/>
      <c r="AK9" s="132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4"/>
      <c r="AW9" s="45"/>
      <c r="AX9" s="42"/>
      <c r="AY9" s="42"/>
      <c r="AZ9" s="1"/>
    </row>
    <row r="10" spans="1:52" ht="27" customHeight="1" x14ac:dyDescent="0.2">
      <c r="A10" s="1"/>
      <c r="B10" s="42"/>
      <c r="C10" s="42"/>
      <c r="D10" s="42"/>
      <c r="E10" s="42"/>
      <c r="F10" s="248" t="s">
        <v>79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135"/>
      <c r="AL10" s="136"/>
      <c r="AM10" s="136"/>
      <c r="AN10" s="136"/>
      <c r="AO10" s="136"/>
      <c r="AP10" s="136"/>
      <c r="AQ10" s="136"/>
      <c r="AR10" s="137"/>
      <c r="AS10" s="137"/>
      <c r="AT10" s="137"/>
      <c r="AU10" s="137"/>
      <c r="AV10" s="138"/>
      <c r="AW10" s="45"/>
      <c r="AX10" s="42"/>
      <c r="AY10" s="42"/>
      <c r="AZ10" s="1"/>
    </row>
    <row r="11" spans="1:52" ht="16.5" customHeight="1" x14ac:dyDescent="0.2">
      <c r="A11" s="1"/>
      <c r="B11" s="42"/>
      <c r="C11" s="42"/>
      <c r="D11" s="42"/>
      <c r="E11" s="42"/>
      <c r="F11" s="206"/>
      <c r="G11" s="49"/>
      <c r="H11" s="36" t="s">
        <v>81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64"/>
      <c r="AW11" s="45"/>
      <c r="AX11" s="42"/>
      <c r="AY11" s="42"/>
      <c r="AZ11" s="1"/>
    </row>
    <row r="12" spans="1:52" ht="5.25" customHeight="1" x14ac:dyDescent="0.2">
      <c r="A12" s="1"/>
      <c r="B12" s="42"/>
      <c r="C12" s="42"/>
      <c r="D12" s="42"/>
      <c r="E12" s="42"/>
      <c r="F12" s="35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63"/>
      <c r="AN12" s="63"/>
      <c r="AO12" s="63"/>
      <c r="AP12" s="63"/>
      <c r="AQ12" s="63"/>
      <c r="AR12" s="37"/>
      <c r="AS12" s="37"/>
      <c r="AT12" s="37"/>
      <c r="AU12" s="37"/>
      <c r="AV12" s="41"/>
      <c r="AW12" s="45"/>
      <c r="AX12" s="42"/>
      <c r="AY12" s="42"/>
      <c r="AZ12" s="1"/>
    </row>
    <row r="13" spans="1:52" ht="16.5" customHeight="1" x14ac:dyDescent="0.2">
      <c r="A13" s="1"/>
      <c r="B13" s="42"/>
      <c r="C13" s="42"/>
      <c r="D13" s="42"/>
      <c r="E13" s="42"/>
      <c r="F13" s="206" t="s">
        <v>113</v>
      </c>
      <c r="G13" s="51"/>
      <c r="H13" s="250" t="s">
        <v>437</v>
      </c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41"/>
      <c r="AW13" s="45"/>
      <c r="AX13" s="42"/>
      <c r="AY13" s="42"/>
      <c r="AZ13" s="1"/>
    </row>
    <row r="14" spans="1:52" ht="9.75" customHeight="1" x14ac:dyDescent="0.2">
      <c r="A14" s="1"/>
      <c r="B14" s="42"/>
      <c r="C14" s="42"/>
      <c r="D14" s="42"/>
      <c r="E14" s="42"/>
      <c r="F14" s="5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41"/>
      <c r="AW14" s="45"/>
      <c r="AX14" s="42"/>
      <c r="AY14" s="42"/>
      <c r="AZ14" s="1"/>
    </row>
    <row r="15" spans="1:52" ht="11.25" customHeight="1" x14ac:dyDescent="0.2">
      <c r="A15" s="1"/>
      <c r="B15" s="42"/>
      <c r="C15" s="42"/>
      <c r="D15" s="42"/>
      <c r="E15" s="42"/>
      <c r="F15" s="232" t="s">
        <v>82</v>
      </c>
      <c r="G15" s="233"/>
      <c r="H15" s="233"/>
      <c r="I15" s="233"/>
      <c r="J15" s="233"/>
      <c r="K15" s="233"/>
      <c r="L15" s="233"/>
      <c r="M15" s="233"/>
      <c r="N15" s="233"/>
      <c r="O15" s="233"/>
      <c r="P15" s="234"/>
      <c r="R15" s="5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5"/>
      <c r="AX15" s="42"/>
      <c r="AY15" s="42"/>
      <c r="AZ15" s="1"/>
    </row>
    <row r="16" spans="1:52" ht="11.25" customHeight="1" x14ac:dyDescent="0.2">
      <c r="A16" s="1"/>
      <c r="B16" s="42"/>
      <c r="C16" s="42"/>
      <c r="D16" s="42"/>
      <c r="E16" s="42"/>
      <c r="F16" s="235" t="s">
        <v>83</v>
      </c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45"/>
      <c r="AX16" s="42"/>
      <c r="AY16" s="42"/>
      <c r="AZ16" s="1"/>
    </row>
    <row r="17" spans="1:52" ht="6.75" customHeight="1" x14ac:dyDescent="0.2">
      <c r="A17" s="1"/>
      <c r="B17" s="42"/>
      <c r="C17" s="42"/>
      <c r="D17" s="42"/>
      <c r="E17" s="42"/>
      <c r="F17" s="219" t="s">
        <v>506</v>
      </c>
      <c r="G17" s="216"/>
      <c r="H17" s="216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216" t="s">
        <v>547</v>
      </c>
      <c r="AI17" s="216"/>
      <c r="AJ17" s="216"/>
      <c r="AK17" s="216"/>
      <c r="AL17" s="65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45"/>
      <c r="AX17" s="42"/>
      <c r="AY17" s="42"/>
      <c r="AZ17" s="1"/>
    </row>
    <row r="18" spans="1:52" ht="16.5" customHeight="1" x14ac:dyDescent="0.2">
      <c r="A18" s="1"/>
      <c r="B18" s="42"/>
      <c r="C18" s="42"/>
      <c r="D18" s="42"/>
      <c r="E18" s="42"/>
      <c r="F18" s="218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37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5"/>
      <c r="AW18" s="45"/>
      <c r="AX18" s="42"/>
      <c r="AY18" s="42"/>
      <c r="AZ18" s="1"/>
    </row>
    <row r="19" spans="1:52" ht="2.25" customHeight="1" x14ac:dyDescent="0.2">
      <c r="A19" s="1"/>
      <c r="B19" s="42"/>
      <c r="C19" s="42"/>
      <c r="D19" s="42"/>
      <c r="E19" s="42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45"/>
      <c r="AX19" s="42"/>
      <c r="AY19" s="42"/>
      <c r="AZ19" s="1"/>
    </row>
    <row r="20" spans="1:52" ht="6.75" customHeight="1" x14ac:dyDescent="0.2">
      <c r="A20" s="1"/>
      <c r="B20" s="42"/>
      <c r="C20" s="42"/>
      <c r="D20" s="42"/>
      <c r="E20" s="42"/>
      <c r="F20" s="219" t="s">
        <v>548</v>
      </c>
      <c r="G20" s="216"/>
      <c r="H20" s="216"/>
      <c r="I20" s="216"/>
      <c r="J20" s="216"/>
      <c r="K20" s="216"/>
      <c r="L20" s="58"/>
      <c r="M20" s="58"/>
      <c r="N20" s="58"/>
      <c r="O20" s="58"/>
      <c r="P20" s="60"/>
      <c r="Q20" s="60"/>
      <c r="R20" s="5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45"/>
      <c r="AX20" s="42"/>
      <c r="AY20" s="42"/>
      <c r="AZ20" s="1"/>
    </row>
    <row r="21" spans="1:52" ht="16.5" customHeight="1" x14ac:dyDescent="0.2">
      <c r="A21" s="1"/>
      <c r="B21" s="42"/>
      <c r="C21" s="42"/>
      <c r="D21" s="42"/>
      <c r="E21" s="42"/>
      <c r="F21" s="218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45"/>
      <c r="AX21" s="42"/>
      <c r="AY21" s="42"/>
      <c r="AZ21" s="1"/>
    </row>
    <row r="22" spans="1:52" ht="2.25" customHeight="1" x14ac:dyDescent="0.2">
      <c r="A22" s="1"/>
      <c r="B22" s="42"/>
      <c r="C22" s="42"/>
      <c r="D22" s="42"/>
      <c r="E22" s="42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45"/>
      <c r="AX22" s="42"/>
      <c r="AY22" s="42"/>
      <c r="AZ22" s="1"/>
    </row>
    <row r="23" spans="1:52" ht="6.75" customHeight="1" x14ac:dyDescent="0.2">
      <c r="A23" s="1"/>
      <c r="B23" s="42"/>
      <c r="C23" s="42"/>
      <c r="D23" s="42"/>
      <c r="E23" s="42"/>
      <c r="F23" s="219" t="s">
        <v>84</v>
      </c>
      <c r="G23" s="216"/>
      <c r="H23" s="216"/>
      <c r="I23" s="216"/>
      <c r="J23" s="216"/>
      <c r="K23" s="216"/>
      <c r="L23" s="58"/>
      <c r="M23" s="58"/>
      <c r="N23" s="58"/>
      <c r="O23" s="58"/>
      <c r="P23" s="58"/>
      <c r="Q23" s="58"/>
      <c r="R23" s="5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216" t="s">
        <v>85</v>
      </c>
      <c r="AO23" s="216"/>
      <c r="AP23" s="216"/>
      <c r="AQ23" s="216"/>
      <c r="AR23" s="216"/>
      <c r="AS23" s="37"/>
      <c r="AT23" s="37"/>
      <c r="AU23" s="37"/>
      <c r="AV23" s="37"/>
      <c r="AW23" s="45"/>
      <c r="AX23" s="42"/>
      <c r="AY23" s="42"/>
      <c r="AZ23" s="1"/>
    </row>
    <row r="24" spans="1:52" ht="16.5" customHeight="1" x14ac:dyDescent="0.2">
      <c r="A24" s="1"/>
      <c r="B24" s="42"/>
      <c r="C24" s="42"/>
      <c r="D24" s="42"/>
      <c r="E24" s="42"/>
      <c r="F24" s="218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37"/>
      <c r="AN24" s="224"/>
      <c r="AO24" s="224"/>
      <c r="AP24" s="224"/>
      <c r="AQ24" s="224"/>
      <c r="AR24" s="224"/>
      <c r="AS24" s="224"/>
      <c r="AT24" s="224"/>
      <c r="AU24" s="224"/>
      <c r="AV24" s="225"/>
      <c r="AW24" s="45"/>
      <c r="AX24" s="42"/>
      <c r="AY24" s="42"/>
      <c r="AZ24" s="1"/>
    </row>
    <row r="25" spans="1:52" ht="2.25" customHeight="1" x14ac:dyDescent="0.2">
      <c r="A25" s="1"/>
      <c r="B25" s="42"/>
      <c r="C25" s="42"/>
      <c r="D25" s="42"/>
      <c r="E25" s="42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45"/>
      <c r="AX25" s="42"/>
      <c r="AY25" s="42"/>
      <c r="AZ25" s="1"/>
    </row>
    <row r="26" spans="1:52" ht="6.75" customHeight="1" x14ac:dyDescent="0.2">
      <c r="A26" s="1"/>
      <c r="B26" s="42"/>
      <c r="C26" s="42"/>
      <c r="D26" s="42"/>
      <c r="E26" s="42"/>
      <c r="F26" s="219" t="s">
        <v>549</v>
      </c>
      <c r="G26" s="216"/>
      <c r="H26" s="216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16" t="s">
        <v>552</v>
      </c>
      <c r="AL26" s="216"/>
      <c r="AM26" s="216"/>
      <c r="AN26" s="37"/>
      <c r="AO26" s="37"/>
      <c r="AP26" s="37"/>
      <c r="AQ26" s="37"/>
      <c r="AR26" s="216" t="s">
        <v>553</v>
      </c>
      <c r="AS26" s="216"/>
      <c r="AT26" s="216"/>
      <c r="AU26" s="216"/>
      <c r="AV26" s="37"/>
      <c r="AW26" s="45"/>
      <c r="AX26" s="42"/>
      <c r="AY26" s="42"/>
      <c r="AZ26" s="1"/>
    </row>
    <row r="27" spans="1:52" ht="16.5" customHeight="1" x14ac:dyDescent="0.2">
      <c r="A27" s="1"/>
      <c r="B27" s="42"/>
      <c r="C27" s="42"/>
      <c r="D27" s="42"/>
      <c r="E27" s="42"/>
      <c r="F27" s="218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37"/>
      <c r="AJ27" s="37"/>
      <c r="AK27" s="214"/>
      <c r="AL27" s="214"/>
      <c r="AM27" s="214"/>
      <c r="AN27" s="214"/>
      <c r="AO27" s="214"/>
      <c r="AP27" s="37"/>
      <c r="AQ27" s="37"/>
      <c r="AR27" s="214"/>
      <c r="AS27" s="214"/>
      <c r="AT27" s="214"/>
      <c r="AU27" s="214"/>
      <c r="AV27" s="215"/>
      <c r="AW27" s="45"/>
      <c r="AX27" s="42"/>
      <c r="AY27" s="42"/>
      <c r="AZ27" s="1"/>
    </row>
    <row r="28" spans="1:52" ht="2.25" customHeight="1" x14ac:dyDescent="0.2">
      <c r="A28" s="1"/>
      <c r="B28" s="42"/>
      <c r="C28" s="42"/>
      <c r="D28" s="42"/>
      <c r="E28" s="42"/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45"/>
      <c r="AX28" s="42"/>
      <c r="AY28" s="42"/>
      <c r="AZ28" s="1"/>
    </row>
    <row r="29" spans="1:52" ht="6.75" customHeight="1" x14ac:dyDescent="0.2">
      <c r="A29" s="1"/>
      <c r="B29" s="42"/>
      <c r="C29" s="42"/>
      <c r="D29" s="42"/>
      <c r="E29" s="42"/>
      <c r="F29" s="219" t="s">
        <v>86</v>
      </c>
      <c r="G29" s="216"/>
      <c r="H29" s="216"/>
      <c r="I29" s="216"/>
      <c r="J29" s="58"/>
      <c r="K29" s="58"/>
      <c r="L29" s="58"/>
      <c r="M29" s="58"/>
      <c r="N29" s="216" t="s">
        <v>87</v>
      </c>
      <c r="O29" s="216"/>
      <c r="P29" s="216"/>
      <c r="Q29" s="65"/>
      <c r="R29" s="5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45"/>
      <c r="AX29" s="42"/>
      <c r="AY29" s="42"/>
      <c r="AZ29" s="1"/>
    </row>
    <row r="30" spans="1:52" ht="16.5" customHeight="1" x14ac:dyDescent="0.2">
      <c r="A30" s="1"/>
      <c r="B30" s="42"/>
      <c r="C30" s="42"/>
      <c r="D30" s="42"/>
      <c r="E30" s="42"/>
      <c r="F30" s="218"/>
      <c r="G30" s="214"/>
      <c r="H30" s="214"/>
      <c r="I30" s="214"/>
      <c r="J30" s="214"/>
      <c r="K30" s="214"/>
      <c r="L30" s="58"/>
      <c r="M30" s="58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37"/>
      <c r="AP30" s="37"/>
      <c r="AQ30" s="37"/>
      <c r="AR30" s="37"/>
      <c r="AS30" s="37"/>
      <c r="AT30" s="37"/>
      <c r="AU30" s="37"/>
      <c r="AV30" s="37"/>
      <c r="AW30" s="45"/>
      <c r="AX30" s="42"/>
      <c r="AY30" s="42"/>
      <c r="AZ30" s="1"/>
    </row>
    <row r="31" spans="1:52" ht="2.25" customHeight="1" x14ac:dyDescent="0.2">
      <c r="A31" s="1"/>
      <c r="B31" s="42"/>
      <c r="C31" s="42"/>
      <c r="D31" s="42"/>
      <c r="E31" s="42"/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45"/>
      <c r="AX31" s="42"/>
      <c r="AY31" s="42"/>
      <c r="AZ31" s="1"/>
    </row>
    <row r="32" spans="1:52" ht="6.75" customHeight="1" x14ac:dyDescent="0.2">
      <c r="A32" s="1"/>
      <c r="B32" s="42"/>
      <c r="C32" s="42"/>
      <c r="D32" s="42"/>
      <c r="E32" s="42"/>
      <c r="F32" s="219" t="s">
        <v>86</v>
      </c>
      <c r="G32" s="216"/>
      <c r="H32" s="216"/>
      <c r="I32" s="216"/>
      <c r="J32" s="58"/>
      <c r="K32" s="58"/>
      <c r="L32" s="58"/>
      <c r="M32" s="58"/>
      <c r="N32" s="216" t="s">
        <v>550</v>
      </c>
      <c r="O32" s="216"/>
      <c r="P32" s="216"/>
      <c r="Q32" s="216"/>
      <c r="R32" s="2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216" t="s">
        <v>551</v>
      </c>
      <c r="AR32" s="216"/>
      <c r="AS32" s="216"/>
      <c r="AT32" s="37"/>
      <c r="AU32" s="37"/>
      <c r="AV32" s="37"/>
      <c r="AW32" s="45"/>
      <c r="AX32" s="42"/>
      <c r="AY32" s="42"/>
      <c r="AZ32" s="1"/>
    </row>
    <row r="33" spans="1:52" ht="16.5" customHeight="1" x14ac:dyDescent="0.2">
      <c r="A33" s="1"/>
      <c r="B33" s="42"/>
      <c r="C33" s="42"/>
      <c r="D33" s="42"/>
      <c r="E33" s="42"/>
      <c r="F33" s="218"/>
      <c r="G33" s="214"/>
      <c r="H33" s="214"/>
      <c r="I33" s="214"/>
      <c r="J33" s="214"/>
      <c r="K33" s="214"/>
      <c r="L33" s="58"/>
      <c r="M33" s="58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37"/>
      <c r="AP33" s="37"/>
      <c r="AQ33" s="214"/>
      <c r="AR33" s="214"/>
      <c r="AS33" s="214"/>
      <c r="AT33" s="214"/>
      <c r="AU33" s="214"/>
      <c r="AV33" s="215"/>
      <c r="AW33" s="45"/>
      <c r="AX33" s="42"/>
      <c r="AY33" s="42"/>
      <c r="AZ33" s="1"/>
    </row>
    <row r="34" spans="1:52" ht="2.25" customHeight="1" x14ac:dyDescent="0.2">
      <c r="A34" s="1"/>
      <c r="B34" s="42"/>
      <c r="C34" s="42"/>
      <c r="D34" s="42"/>
      <c r="E34" s="42"/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221" t="s">
        <v>564</v>
      </c>
      <c r="AI34" s="221"/>
      <c r="AJ34" s="221"/>
      <c r="AK34" s="221"/>
      <c r="AL34" s="221"/>
      <c r="AM34" s="221"/>
      <c r="AN34" s="221"/>
      <c r="AO34" s="221"/>
      <c r="AP34" s="221"/>
      <c r="AQ34" s="221"/>
      <c r="AR34" s="71"/>
      <c r="AS34" s="71"/>
      <c r="AT34" s="71"/>
      <c r="AU34" s="37"/>
      <c r="AV34" s="37"/>
      <c r="AW34" s="45"/>
      <c r="AX34" s="42"/>
      <c r="AY34" s="42"/>
      <c r="AZ34" s="1"/>
    </row>
    <row r="35" spans="1:52" ht="6.75" customHeight="1" x14ac:dyDescent="0.2">
      <c r="A35" s="1"/>
      <c r="B35" s="42"/>
      <c r="C35" s="42"/>
      <c r="D35" s="42"/>
      <c r="E35" s="42"/>
      <c r="F35" s="57"/>
      <c r="G35" s="58"/>
      <c r="H35" s="58"/>
      <c r="I35" s="58"/>
      <c r="J35" s="58"/>
      <c r="K35" s="58"/>
      <c r="L35" s="58"/>
      <c r="M35" s="58"/>
      <c r="N35" s="216" t="s">
        <v>88</v>
      </c>
      <c r="O35" s="216"/>
      <c r="P35" s="216"/>
      <c r="Q35" s="216"/>
      <c r="R35" s="216"/>
      <c r="S35" s="216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71"/>
      <c r="AS35" s="71"/>
      <c r="AT35" s="71"/>
      <c r="AU35" s="37"/>
      <c r="AV35" s="37"/>
      <c r="AW35" s="45"/>
      <c r="AX35" s="42"/>
      <c r="AY35" s="42"/>
      <c r="AZ35" s="1"/>
    </row>
    <row r="36" spans="1:52" ht="16.5" customHeight="1" x14ac:dyDescent="0.2">
      <c r="A36" s="1"/>
      <c r="B36" s="42"/>
      <c r="C36" s="42"/>
      <c r="D36" s="42"/>
      <c r="E36" s="42"/>
      <c r="F36" s="222" t="s">
        <v>88</v>
      </c>
      <c r="G36" s="223"/>
      <c r="H36" s="223"/>
      <c r="I36" s="223"/>
      <c r="J36" s="223"/>
      <c r="K36" s="223"/>
      <c r="L36" s="223"/>
      <c r="M36" s="223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37"/>
      <c r="AB36" s="37"/>
      <c r="AC36" s="37"/>
      <c r="AD36" s="37"/>
      <c r="AE36" s="37"/>
      <c r="AF36" s="37"/>
      <c r="AG36" s="37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0" t="s">
        <v>438</v>
      </c>
      <c r="AS36" s="220"/>
      <c r="AT36" s="220"/>
      <c r="AU36" s="214"/>
      <c r="AV36" s="215"/>
      <c r="AW36" s="45"/>
      <c r="AX36" s="42"/>
      <c r="AY36" s="42"/>
      <c r="AZ36" s="1"/>
    </row>
    <row r="37" spans="1:52" ht="9" customHeight="1" x14ac:dyDescent="0.2">
      <c r="A37" s="1"/>
      <c r="B37" s="42"/>
      <c r="C37" s="42"/>
      <c r="D37" s="42"/>
      <c r="E37" s="42"/>
      <c r="F37" s="222" t="s">
        <v>89</v>
      </c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37"/>
      <c r="R37" s="52"/>
      <c r="S37" s="52"/>
      <c r="T37" s="52"/>
      <c r="U37" s="52"/>
      <c r="V37" s="52"/>
      <c r="W37" s="52"/>
      <c r="X37" s="52"/>
      <c r="Y37" s="52"/>
      <c r="Z37" s="52"/>
      <c r="AA37" s="37"/>
      <c r="AB37" s="37"/>
      <c r="AC37" s="37"/>
      <c r="AD37" s="37"/>
      <c r="AE37" s="37"/>
      <c r="AF37" s="37"/>
      <c r="AG37" s="37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72"/>
      <c r="AS37" s="72"/>
      <c r="AT37" s="72"/>
      <c r="AU37" s="52"/>
      <c r="AV37" s="52"/>
      <c r="AW37" s="45"/>
      <c r="AX37" s="42"/>
      <c r="AY37" s="42"/>
      <c r="AZ37" s="1"/>
    </row>
    <row r="38" spans="1:52" ht="6.75" customHeight="1" x14ac:dyDescent="0.2">
      <c r="A38" s="1"/>
      <c r="B38" s="42"/>
      <c r="C38" s="42"/>
      <c r="D38" s="42"/>
      <c r="E38" s="42"/>
      <c r="F38" s="237" t="s">
        <v>213</v>
      </c>
      <c r="G38" s="238"/>
      <c r="H38" s="238"/>
      <c r="I38" s="238"/>
      <c r="J38" s="58"/>
      <c r="K38" s="58"/>
      <c r="L38" s="58"/>
      <c r="M38" s="58"/>
      <c r="N38" s="58"/>
      <c r="O38" s="58"/>
      <c r="P38" s="58"/>
      <c r="Q38" s="58"/>
      <c r="R38" s="5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71"/>
      <c r="AS38" s="71"/>
      <c r="AT38" s="71"/>
      <c r="AU38" s="37"/>
      <c r="AV38" s="37"/>
      <c r="AW38" s="45"/>
      <c r="AX38" s="42"/>
      <c r="AY38" s="42"/>
      <c r="AZ38" s="1"/>
    </row>
    <row r="39" spans="1:52" ht="6.75" customHeight="1" x14ac:dyDescent="0.2">
      <c r="A39" s="1"/>
      <c r="B39" s="42"/>
      <c r="C39" s="42"/>
      <c r="D39" s="42"/>
      <c r="E39" s="42"/>
      <c r="F39" s="219" t="s">
        <v>554</v>
      </c>
      <c r="G39" s="216"/>
      <c r="H39" s="216"/>
      <c r="I39" s="216"/>
      <c r="J39" s="216"/>
      <c r="K39" s="216"/>
      <c r="L39" s="58"/>
      <c r="M39" s="216" t="s">
        <v>555</v>
      </c>
      <c r="N39" s="216"/>
      <c r="O39" s="216"/>
      <c r="P39" s="216"/>
      <c r="Q39" s="65"/>
      <c r="R39" s="58"/>
      <c r="S39" s="37"/>
      <c r="T39" s="37"/>
      <c r="U39" s="37"/>
      <c r="V39" s="37"/>
      <c r="W39" s="37"/>
      <c r="X39" s="216" t="s">
        <v>556</v>
      </c>
      <c r="Y39" s="216"/>
      <c r="Z39" s="216"/>
      <c r="AA39" s="37"/>
      <c r="AB39" s="37"/>
      <c r="AC39" s="37"/>
      <c r="AD39" s="37"/>
      <c r="AE39" s="37"/>
      <c r="AF39" s="37"/>
      <c r="AG39" s="37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71"/>
      <c r="AS39" s="71"/>
      <c r="AT39" s="71"/>
      <c r="AU39" s="37"/>
      <c r="AV39" s="37"/>
      <c r="AW39" s="45"/>
      <c r="AX39" s="42"/>
      <c r="AY39" s="42"/>
      <c r="AZ39" s="1"/>
    </row>
    <row r="40" spans="1:52" ht="16.5" customHeight="1" x14ac:dyDescent="0.2">
      <c r="A40" s="1"/>
      <c r="B40" s="42"/>
      <c r="C40" s="42"/>
      <c r="D40" s="42"/>
      <c r="E40" s="42"/>
      <c r="F40" s="218"/>
      <c r="G40" s="214"/>
      <c r="H40" s="214"/>
      <c r="I40" s="214"/>
      <c r="J40" s="214"/>
      <c r="K40" s="58"/>
      <c r="L40" s="58"/>
      <c r="M40" s="214"/>
      <c r="N40" s="214"/>
      <c r="O40" s="214"/>
      <c r="P40" s="214"/>
      <c r="Q40" s="214"/>
      <c r="R40" s="214"/>
      <c r="S40" s="214"/>
      <c r="T40" s="214"/>
      <c r="U40" s="214"/>
      <c r="V40" s="37"/>
      <c r="W40" s="37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5"/>
      <c r="AW40" s="45"/>
      <c r="AX40" s="42"/>
      <c r="AY40" s="42"/>
      <c r="AZ40" s="1"/>
    </row>
    <row r="41" spans="1:52" ht="6.75" customHeight="1" x14ac:dyDescent="0.2">
      <c r="A41" s="1"/>
      <c r="B41" s="42"/>
      <c r="C41" s="42"/>
      <c r="D41" s="42"/>
      <c r="E41" s="42"/>
      <c r="F41" s="237" t="s">
        <v>90</v>
      </c>
      <c r="G41" s="238"/>
      <c r="H41" s="238"/>
      <c r="I41" s="238"/>
      <c r="J41" s="58"/>
      <c r="K41" s="58"/>
      <c r="L41" s="58"/>
      <c r="M41" s="58"/>
      <c r="N41" s="58"/>
      <c r="O41" s="58"/>
      <c r="P41" s="58"/>
      <c r="Q41" s="58"/>
      <c r="R41" s="5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45"/>
      <c r="AX41" s="42"/>
      <c r="AY41" s="42"/>
      <c r="AZ41" s="1"/>
    </row>
    <row r="42" spans="1:52" ht="6.75" customHeight="1" x14ac:dyDescent="0.2">
      <c r="A42" s="1"/>
      <c r="B42" s="42"/>
      <c r="C42" s="42"/>
      <c r="D42" s="42"/>
      <c r="E42" s="42"/>
      <c r="F42" s="219" t="s">
        <v>554</v>
      </c>
      <c r="G42" s="216"/>
      <c r="H42" s="216"/>
      <c r="I42" s="216"/>
      <c r="J42" s="216"/>
      <c r="K42" s="216"/>
      <c r="L42" s="58"/>
      <c r="M42" s="216" t="s">
        <v>555</v>
      </c>
      <c r="N42" s="216"/>
      <c r="O42" s="216"/>
      <c r="P42" s="216"/>
      <c r="Q42" s="65"/>
      <c r="R42" s="58"/>
      <c r="S42" s="37"/>
      <c r="T42" s="37"/>
      <c r="U42" s="37"/>
      <c r="V42" s="37"/>
      <c r="W42" s="37"/>
      <c r="X42" s="216" t="s">
        <v>556</v>
      </c>
      <c r="Y42" s="216"/>
      <c r="Z42" s="216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45"/>
      <c r="AX42" s="42"/>
      <c r="AY42" s="42"/>
      <c r="AZ42" s="1"/>
    </row>
    <row r="43" spans="1:52" ht="16.5" customHeight="1" x14ac:dyDescent="0.2">
      <c r="A43" s="1"/>
      <c r="B43" s="42"/>
      <c r="C43" s="42"/>
      <c r="D43" s="42"/>
      <c r="E43" s="42"/>
      <c r="F43" s="218"/>
      <c r="G43" s="214"/>
      <c r="H43" s="214"/>
      <c r="I43" s="214"/>
      <c r="J43" s="214"/>
      <c r="K43" s="58"/>
      <c r="L43" s="58"/>
      <c r="M43" s="214"/>
      <c r="N43" s="214"/>
      <c r="O43" s="214"/>
      <c r="P43" s="214"/>
      <c r="Q43" s="214"/>
      <c r="R43" s="214"/>
      <c r="S43" s="214"/>
      <c r="T43" s="214"/>
      <c r="U43" s="214"/>
      <c r="V43" s="37"/>
      <c r="W43" s="37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5"/>
      <c r="AW43" s="45"/>
      <c r="AX43" s="42"/>
      <c r="AY43" s="42"/>
      <c r="AZ43" s="1"/>
    </row>
    <row r="44" spans="1:52" ht="2.25" customHeight="1" x14ac:dyDescent="0.2">
      <c r="A44" s="1"/>
      <c r="B44" s="42"/>
      <c r="C44" s="42"/>
      <c r="D44" s="42"/>
      <c r="E44" s="42"/>
      <c r="F44" s="57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45"/>
      <c r="AX44" s="42"/>
      <c r="AY44" s="42"/>
      <c r="AZ44" s="1"/>
    </row>
    <row r="45" spans="1:52" ht="6.75" customHeight="1" x14ac:dyDescent="0.2">
      <c r="A45" s="1"/>
      <c r="B45" s="42"/>
      <c r="C45" s="42"/>
      <c r="D45" s="42"/>
      <c r="E45" s="42"/>
      <c r="F45" s="219" t="s">
        <v>91</v>
      </c>
      <c r="G45" s="216"/>
      <c r="H45" s="216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45"/>
      <c r="AX45" s="42"/>
      <c r="AY45" s="42"/>
      <c r="AZ45" s="1"/>
    </row>
    <row r="46" spans="1:52" ht="16.5" customHeight="1" x14ac:dyDescent="0.2">
      <c r="A46" s="1"/>
      <c r="B46" s="42"/>
      <c r="C46" s="42"/>
      <c r="D46" s="42"/>
      <c r="E46" s="42"/>
      <c r="F46" s="218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5"/>
      <c r="AW46" s="45"/>
      <c r="AX46" s="42"/>
      <c r="AY46" s="42"/>
      <c r="AZ46" s="1"/>
    </row>
    <row r="47" spans="1:52" ht="2.25" customHeight="1" x14ac:dyDescent="0.2">
      <c r="A47" s="1"/>
      <c r="B47" s="42"/>
      <c r="C47" s="42"/>
      <c r="D47" s="42"/>
      <c r="E47" s="42"/>
      <c r="F47" s="57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45"/>
      <c r="AX47" s="42"/>
      <c r="AY47" s="42"/>
      <c r="AZ47" s="1"/>
    </row>
    <row r="48" spans="1:52" ht="6.75" customHeight="1" x14ac:dyDescent="0.2">
      <c r="A48" s="1"/>
      <c r="B48" s="42"/>
      <c r="C48" s="42"/>
      <c r="D48" s="42"/>
      <c r="E48" s="42"/>
      <c r="F48" s="219" t="s">
        <v>92</v>
      </c>
      <c r="G48" s="216"/>
      <c r="H48" s="216"/>
      <c r="I48" s="216"/>
      <c r="J48" s="216"/>
      <c r="K48" s="58"/>
      <c r="L48" s="58"/>
      <c r="M48" s="58"/>
      <c r="N48" s="58"/>
      <c r="O48" s="58"/>
      <c r="P48" s="58"/>
      <c r="Q48" s="58"/>
      <c r="R48" s="58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45"/>
      <c r="AX48" s="42"/>
      <c r="AY48" s="42"/>
      <c r="AZ48" s="1"/>
    </row>
    <row r="49" spans="1:52" ht="16.5" customHeight="1" x14ac:dyDescent="0.2">
      <c r="A49" s="1"/>
      <c r="B49" s="42"/>
      <c r="C49" s="42"/>
      <c r="D49" s="42"/>
      <c r="E49" s="42"/>
      <c r="F49" s="218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5"/>
      <c r="AW49" s="45"/>
      <c r="AX49" s="42"/>
      <c r="AY49" s="42"/>
      <c r="AZ49" s="1"/>
    </row>
    <row r="50" spans="1:52" ht="9.75" customHeight="1" x14ac:dyDescent="0.2">
      <c r="A50" s="1"/>
      <c r="B50" s="42"/>
      <c r="C50" s="42"/>
      <c r="D50" s="42"/>
      <c r="E50" s="42"/>
      <c r="F50" s="222" t="s">
        <v>93</v>
      </c>
      <c r="G50" s="223"/>
      <c r="H50" s="223"/>
      <c r="I50" s="223"/>
      <c r="J50" s="223"/>
      <c r="K50" s="223"/>
      <c r="L50" s="223"/>
      <c r="M50" s="223"/>
      <c r="N50" s="58"/>
      <c r="O50" s="58"/>
      <c r="P50" s="58"/>
      <c r="Q50" s="58"/>
      <c r="R50" s="58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45"/>
      <c r="AX50" s="42"/>
      <c r="AY50" s="42"/>
      <c r="AZ50" s="1"/>
    </row>
    <row r="51" spans="1:52" ht="6.75" customHeight="1" x14ac:dyDescent="0.2">
      <c r="A51" s="1"/>
      <c r="B51" s="42"/>
      <c r="C51" s="42"/>
      <c r="D51" s="42"/>
      <c r="E51" s="42"/>
      <c r="F51" s="219" t="s">
        <v>94</v>
      </c>
      <c r="G51" s="216"/>
      <c r="H51" s="216"/>
      <c r="I51" s="216"/>
      <c r="J51" s="216"/>
      <c r="K51" s="216"/>
      <c r="L51" s="58"/>
      <c r="M51" s="58"/>
      <c r="N51" s="58"/>
      <c r="O51" s="58"/>
      <c r="P51" s="58"/>
      <c r="Q51" s="58"/>
      <c r="R51" s="216" t="s">
        <v>96</v>
      </c>
      <c r="S51" s="216"/>
      <c r="T51" s="216"/>
      <c r="U51" s="216"/>
      <c r="V51" s="216"/>
      <c r="W51" s="37"/>
      <c r="X51" s="37"/>
      <c r="Y51" s="37"/>
      <c r="Z51" s="37"/>
      <c r="AA51" s="37"/>
      <c r="AB51" s="37"/>
      <c r="AC51" s="216" t="s">
        <v>95</v>
      </c>
      <c r="AD51" s="216"/>
      <c r="AE51" s="216"/>
      <c r="AF51" s="216"/>
      <c r="AG51" s="216"/>
      <c r="AH51" s="37"/>
      <c r="AI51" s="37"/>
      <c r="AJ51" s="37"/>
      <c r="AK51" s="37"/>
      <c r="AL51" s="37"/>
      <c r="AM51" s="37"/>
      <c r="AN51" s="216" t="s">
        <v>97</v>
      </c>
      <c r="AO51" s="216"/>
      <c r="AP51" s="216"/>
      <c r="AQ51" s="216"/>
      <c r="AR51" s="216"/>
      <c r="AS51" s="216"/>
      <c r="AT51" s="216"/>
      <c r="AU51" s="216"/>
      <c r="AV51" s="37"/>
      <c r="AW51" s="45"/>
      <c r="AX51" s="42"/>
      <c r="AY51" s="42"/>
      <c r="AZ51" s="1"/>
    </row>
    <row r="52" spans="1:52" ht="16.5" customHeight="1" x14ac:dyDescent="0.2">
      <c r="A52" s="1"/>
      <c r="B52" s="42"/>
      <c r="C52" s="42"/>
      <c r="D52" s="42"/>
      <c r="E52" s="42"/>
      <c r="F52" s="243"/>
      <c r="G52" s="224"/>
      <c r="H52" s="224"/>
      <c r="I52" s="224"/>
      <c r="J52" s="224"/>
      <c r="K52" s="224"/>
      <c r="L52" s="224"/>
      <c r="M52" s="224"/>
      <c r="N52" s="224"/>
      <c r="O52" s="224"/>
      <c r="P52" s="58"/>
      <c r="Q52" s="58"/>
      <c r="R52" s="224"/>
      <c r="S52" s="224"/>
      <c r="T52" s="224"/>
      <c r="U52" s="224"/>
      <c r="V52" s="224"/>
      <c r="W52" s="224"/>
      <c r="X52" s="224"/>
      <c r="Y52" s="224"/>
      <c r="Z52" s="224"/>
      <c r="AA52" s="37"/>
      <c r="AB52" s="37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37"/>
      <c r="AN52" s="224"/>
      <c r="AO52" s="224"/>
      <c r="AP52" s="224"/>
      <c r="AQ52" s="224"/>
      <c r="AR52" s="224"/>
      <c r="AS52" s="224"/>
      <c r="AT52" s="224"/>
      <c r="AU52" s="224"/>
      <c r="AV52" s="225"/>
      <c r="AW52" s="45"/>
      <c r="AX52" s="42"/>
      <c r="AY52" s="42"/>
      <c r="AZ52" s="1"/>
    </row>
    <row r="53" spans="1:52" ht="5.25" customHeight="1" x14ac:dyDescent="0.2">
      <c r="A53" s="1"/>
      <c r="B53" s="42"/>
      <c r="C53" s="42"/>
      <c r="D53" s="42"/>
      <c r="E53" s="42"/>
      <c r="F53" s="68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70"/>
      <c r="AW53" s="45"/>
      <c r="AX53" s="42"/>
      <c r="AY53" s="42"/>
      <c r="AZ53" s="1"/>
    </row>
    <row r="54" spans="1:52" ht="11.25" customHeight="1" x14ac:dyDescent="0.2">
      <c r="A54" s="1"/>
      <c r="B54" s="42"/>
      <c r="C54" s="42"/>
      <c r="D54" s="42"/>
      <c r="E54" s="42"/>
      <c r="F54" s="244" t="s">
        <v>98</v>
      </c>
      <c r="G54" s="251"/>
      <c r="H54" s="251"/>
      <c r="I54" s="251"/>
      <c r="J54" s="251"/>
      <c r="K54" s="251"/>
      <c r="L54" s="66"/>
      <c r="M54" s="66"/>
      <c r="N54" s="66"/>
      <c r="O54" s="66"/>
      <c r="P54" s="66"/>
      <c r="Q54" s="66"/>
      <c r="R54" s="6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67"/>
      <c r="AW54" s="45"/>
      <c r="AX54" s="42"/>
      <c r="AY54" s="42"/>
      <c r="AZ54" s="1"/>
    </row>
    <row r="55" spans="1:52" ht="6.75" customHeight="1" x14ac:dyDescent="0.2">
      <c r="A55" s="1"/>
      <c r="B55" s="42"/>
      <c r="C55" s="42"/>
      <c r="D55" s="42"/>
      <c r="E55" s="42"/>
      <c r="F55" s="219" t="s">
        <v>506</v>
      </c>
      <c r="G55" s="216"/>
      <c r="H55" s="216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216" t="s">
        <v>547</v>
      </c>
      <c r="AI55" s="216"/>
      <c r="AJ55" s="216"/>
      <c r="AK55" s="216"/>
      <c r="AL55" s="65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45"/>
      <c r="AX55" s="42"/>
      <c r="AY55" s="42"/>
      <c r="AZ55" s="1"/>
    </row>
    <row r="56" spans="1:52" ht="16.5" customHeight="1" x14ac:dyDescent="0.2">
      <c r="A56" s="1"/>
      <c r="B56" s="42"/>
      <c r="C56" s="42"/>
      <c r="D56" s="42"/>
      <c r="E56" s="42"/>
      <c r="F56" s="218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37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5"/>
      <c r="AW56" s="45"/>
      <c r="AX56" s="42"/>
      <c r="AY56" s="42"/>
      <c r="AZ56" s="1"/>
    </row>
    <row r="57" spans="1:52" ht="2.25" customHeight="1" x14ac:dyDescent="0.2">
      <c r="A57" s="1"/>
      <c r="B57" s="42"/>
      <c r="C57" s="42"/>
      <c r="D57" s="42"/>
      <c r="E57" s="42"/>
      <c r="F57" s="57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45"/>
      <c r="AX57" s="42"/>
      <c r="AY57" s="42"/>
      <c r="AZ57" s="1"/>
    </row>
    <row r="58" spans="1:52" ht="6.75" customHeight="1" x14ac:dyDescent="0.2">
      <c r="A58" s="1"/>
      <c r="B58" s="42"/>
      <c r="C58" s="42"/>
      <c r="D58" s="42"/>
      <c r="E58" s="42"/>
      <c r="F58" s="219" t="s">
        <v>548</v>
      </c>
      <c r="G58" s="216"/>
      <c r="H58" s="216"/>
      <c r="I58" s="216"/>
      <c r="J58" s="216"/>
      <c r="K58" s="216"/>
      <c r="L58" s="58"/>
      <c r="M58" s="58"/>
      <c r="N58" s="58"/>
      <c r="O58" s="58"/>
      <c r="P58" s="58"/>
      <c r="Q58" s="58"/>
      <c r="R58" s="58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45"/>
      <c r="AX58" s="42"/>
      <c r="AY58" s="42"/>
      <c r="AZ58" s="1"/>
    </row>
    <row r="59" spans="1:52" ht="16.5" customHeight="1" x14ac:dyDescent="0.2">
      <c r="A59" s="1"/>
      <c r="B59" s="42"/>
      <c r="C59" s="42"/>
      <c r="D59" s="42"/>
      <c r="E59" s="42"/>
      <c r="F59" s="218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45"/>
      <c r="AX59" s="42"/>
      <c r="AY59" s="42"/>
      <c r="AZ59" s="1"/>
    </row>
    <row r="60" spans="1:52" ht="2.25" customHeight="1" x14ac:dyDescent="0.2">
      <c r="A60" s="1"/>
      <c r="B60" s="42"/>
      <c r="C60" s="42"/>
      <c r="D60" s="42"/>
      <c r="E60" s="42"/>
      <c r="F60" s="57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45"/>
      <c r="AX60" s="42"/>
      <c r="AY60" s="42"/>
      <c r="AZ60" s="1"/>
    </row>
    <row r="61" spans="1:52" ht="6.75" customHeight="1" x14ac:dyDescent="0.2">
      <c r="A61" s="1"/>
      <c r="B61" s="42"/>
      <c r="C61" s="42"/>
      <c r="D61" s="42"/>
      <c r="E61" s="42"/>
      <c r="F61" s="219" t="s">
        <v>84</v>
      </c>
      <c r="G61" s="216"/>
      <c r="H61" s="216"/>
      <c r="I61" s="216"/>
      <c r="J61" s="216"/>
      <c r="K61" s="216"/>
      <c r="L61" s="58"/>
      <c r="M61" s="58"/>
      <c r="N61" s="58"/>
      <c r="O61" s="58"/>
      <c r="P61" s="58"/>
      <c r="Q61" s="58"/>
      <c r="R61" s="5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216" t="s">
        <v>85</v>
      </c>
      <c r="AO61" s="216"/>
      <c r="AP61" s="216"/>
      <c r="AQ61" s="216"/>
      <c r="AR61" s="216"/>
      <c r="AS61" s="37"/>
      <c r="AT61" s="37"/>
      <c r="AU61" s="37"/>
      <c r="AV61" s="37"/>
      <c r="AW61" s="45"/>
      <c r="AX61" s="42"/>
      <c r="AY61" s="42"/>
      <c r="AZ61" s="1"/>
    </row>
    <row r="62" spans="1:52" ht="16.5" customHeight="1" x14ac:dyDescent="0.2">
      <c r="A62" s="1"/>
      <c r="B62" s="42"/>
      <c r="C62" s="42"/>
      <c r="D62" s="42"/>
      <c r="E62" s="42"/>
      <c r="F62" s="218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37"/>
      <c r="AN62" s="224"/>
      <c r="AO62" s="224"/>
      <c r="AP62" s="224"/>
      <c r="AQ62" s="224"/>
      <c r="AR62" s="224"/>
      <c r="AS62" s="224"/>
      <c r="AT62" s="224"/>
      <c r="AU62" s="224"/>
      <c r="AV62" s="225"/>
      <c r="AW62" s="45"/>
      <c r="AX62" s="42"/>
      <c r="AY62" s="42"/>
      <c r="AZ62" s="1"/>
    </row>
    <row r="63" spans="1:52" ht="2.25" customHeight="1" x14ac:dyDescent="0.2">
      <c r="A63" s="1"/>
      <c r="B63" s="42"/>
      <c r="C63" s="42"/>
      <c r="D63" s="42"/>
      <c r="E63" s="42"/>
      <c r="F63" s="237"/>
      <c r="G63" s="238"/>
      <c r="H63" s="238"/>
      <c r="I63" s="238"/>
      <c r="J63" s="238"/>
      <c r="K63" s="238"/>
      <c r="L63" s="238"/>
      <c r="M63" s="238"/>
      <c r="N63" s="238"/>
      <c r="O63" s="58"/>
      <c r="P63" s="58"/>
      <c r="Q63" s="58"/>
      <c r="R63" s="58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45"/>
      <c r="AX63" s="42"/>
      <c r="AY63" s="42"/>
      <c r="AZ63" s="1"/>
    </row>
    <row r="64" spans="1:52" ht="6.75" customHeight="1" x14ac:dyDescent="0.2">
      <c r="A64" s="1"/>
      <c r="B64" s="42"/>
      <c r="C64" s="42"/>
      <c r="D64" s="42"/>
      <c r="E64" s="42"/>
      <c r="F64" s="219" t="s">
        <v>566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65"/>
      <c r="R64" s="216" t="s">
        <v>549</v>
      </c>
      <c r="S64" s="216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216" t="s">
        <v>552</v>
      </c>
      <c r="AL64" s="216"/>
      <c r="AM64" s="216"/>
      <c r="AN64" s="37"/>
      <c r="AO64" s="37"/>
      <c r="AP64" s="37"/>
      <c r="AQ64" s="37"/>
      <c r="AR64" s="216" t="s">
        <v>553</v>
      </c>
      <c r="AS64" s="216"/>
      <c r="AT64" s="216"/>
      <c r="AU64" s="216"/>
      <c r="AV64" s="37"/>
      <c r="AW64" s="45"/>
      <c r="AX64" s="42"/>
      <c r="AY64" s="42"/>
      <c r="AZ64" s="1"/>
    </row>
    <row r="65" spans="1:52" ht="16.5" customHeight="1" x14ac:dyDescent="0.2">
      <c r="A65" s="1"/>
      <c r="B65" s="42"/>
      <c r="C65" s="42"/>
      <c r="D65" s="42"/>
      <c r="E65" s="42"/>
      <c r="F65" s="218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37"/>
      <c r="AJ65" s="37"/>
      <c r="AK65" s="214"/>
      <c r="AL65" s="214"/>
      <c r="AM65" s="214"/>
      <c r="AN65" s="214"/>
      <c r="AO65" s="214"/>
      <c r="AP65" s="37"/>
      <c r="AQ65" s="37"/>
      <c r="AR65" s="214"/>
      <c r="AS65" s="214"/>
      <c r="AT65" s="214"/>
      <c r="AU65" s="214"/>
      <c r="AV65" s="215"/>
      <c r="AW65" s="45"/>
      <c r="AX65" s="42"/>
      <c r="AY65" s="42"/>
      <c r="AZ65" s="1"/>
    </row>
    <row r="66" spans="1:52" ht="2.25" customHeight="1" x14ac:dyDescent="0.2">
      <c r="A66" s="1"/>
      <c r="B66" s="42"/>
      <c r="C66" s="42"/>
      <c r="D66" s="42"/>
      <c r="E66" s="42"/>
      <c r="F66" s="57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45"/>
      <c r="AX66" s="42"/>
      <c r="AY66" s="42"/>
      <c r="AZ66" s="1"/>
    </row>
    <row r="67" spans="1:52" ht="6.75" customHeight="1" x14ac:dyDescent="0.2">
      <c r="A67" s="1"/>
      <c r="B67" s="42"/>
      <c r="C67" s="42"/>
      <c r="D67" s="42"/>
      <c r="E67" s="42"/>
      <c r="F67" s="219" t="s">
        <v>86</v>
      </c>
      <c r="G67" s="216"/>
      <c r="H67" s="216"/>
      <c r="I67" s="216"/>
      <c r="J67" s="58"/>
      <c r="K67" s="58"/>
      <c r="L67" s="58"/>
      <c r="M67" s="58"/>
      <c r="N67" s="216" t="s">
        <v>87</v>
      </c>
      <c r="O67" s="216"/>
      <c r="P67" s="216"/>
      <c r="Q67" s="65"/>
      <c r="R67" s="58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45"/>
      <c r="AX67" s="42"/>
      <c r="AY67" s="42"/>
      <c r="AZ67" s="1"/>
    </row>
    <row r="68" spans="1:52" ht="16.5" customHeight="1" x14ac:dyDescent="0.2">
      <c r="A68" s="1"/>
      <c r="B68" s="42"/>
      <c r="C68" s="42"/>
      <c r="D68" s="42"/>
      <c r="E68" s="42"/>
      <c r="F68" s="218"/>
      <c r="G68" s="214"/>
      <c r="H68" s="214"/>
      <c r="I68" s="214"/>
      <c r="J68" s="214"/>
      <c r="K68" s="214"/>
      <c r="L68" s="52"/>
      <c r="M68" s="52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52"/>
      <c r="AM68" s="74"/>
      <c r="AN68" s="74"/>
      <c r="AO68" s="74"/>
      <c r="AP68" s="74"/>
      <c r="AQ68" s="74"/>
      <c r="AR68" s="37"/>
      <c r="AS68" s="37"/>
      <c r="AT68" s="37"/>
      <c r="AU68" s="37"/>
      <c r="AV68" s="37"/>
      <c r="AW68" s="45"/>
      <c r="AX68" s="42"/>
      <c r="AY68" s="42"/>
      <c r="AZ68" s="1"/>
    </row>
    <row r="69" spans="1:52" ht="2.25" customHeight="1" x14ac:dyDescent="0.2">
      <c r="A69" s="1"/>
      <c r="B69" s="42"/>
      <c r="C69" s="42"/>
      <c r="D69" s="42"/>
      <c r="E69" s="42"/>
      <c r="F69" s="57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247" t="s">
        <v>565</v>
      </c>
      <c r="AI69" s="247"/>
      <c r="AJ69" s="247"/>
      <c r="AK69" s="247"/>
      <c r="AL69" s="247"/>
      <c r="AM69" s="247"/>
      <c r="AN69" s="247"/>
      <c r="AO69" s="247"/>
      <c r="AP69" s="247"/>
      <c r="AQ69" s="247"/>
      <c r="AR69" s="37"/>
      <c r="AS69" s="37"/>
      <c r="AT69" s="37"/>
      <c r="AU69" s="37"/>
      <c r="AV69" s="37"/>
      <c r="AW69" s="45"/>
      <c r="AX69" s="42"/>
      <c r="AY69" s="42"/>
      <c r="AZ69" s="1"/>
    </row>
    <row r="70" spans="1:52" ht="6.75" customHeight="1" x14ac:dyDescent="0.2">
      <c r="A70" s="1"/>
      <c r="B70" s="42"/>
      <c r="C70" s="42"/>
      <c r="D70" s="42"/>
      <c r="E70" s="42"/>
      <c r="F70" s="57"/>
      <c r="G70" s="58"/>
      <c r="H70" s="58"/>
      <c r="I70" s="58"/>
      <c r="J70" s="58"/>
      <c r="K70" s="58"/>
      <c r="L70" s="58"/>
      <c r="M70" s="58"/>
      <c r="N70" s="216" t="s">
        <v>88</v>
      </c>
      <c r="O70" s="216"/>
      <c r="P70" s="216"/>
      <c r="Q70" s="216"/>
      <c r="R70" s="216"/>
      <c r="S70" s="216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37"/>
      <c r="AS70" s="37"/>
      <c r="AT70" s="37"/>
      <c r="AU70" s="37"/>
      <c r="AV70" s="37"/>
      <c r="AW70" s="45"/>
      <c r="AX70" s="42"/>
      <c r="AY70" s="42"/>
      <c r="AZ70" s="1"/>
    </row>
    <row r="71" spans="1:52" ht="16.5" customHeight="1" x14ac:dyDescent="0.2">
      <c r="A71" s="1"/>
      <c r="B71" s="42"/>
      <c r="C71" s="42"/>
      <c r="D71" s="42"/>
      <c r="E71" s="42"/>
      <c r="F71" s="222" t="s">
        <v>88</v>
      </c>
      <c r="G71" s="223"/>
      <c r="H71" s="223"/>
      <c r="I71" s="223"/>
      <c r="J71" s="223"/>
      <c r="K71" s="223"/>
      <c r="L71" s="223"/>
      <c r="M71" s="223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37"/>
      <c r="AB71" s="37"/>
      <c r="AC71" s="37"/>
      <c r="AD71" s="37"/>
      <c r="AE71" s="37"/>
      <c r="AF71" s="37"/>
      <c r="AG71" s="3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20" t="s">
        <v>438</v>
      </c>
      <c r="AS71" s="220"/>
      <c r="AT71" s="220"/>
      <c r="AU71" s="214"/>
      <c r="AV71" s="215"/>
      <c r="AW71" s="45"/>
      <c r="AX71" s="42"/>
      <c r="AY71" s="42"/>
      <c r="AZ71" s="1"/>
    </row>
    <row r="72" spans="1:52" ht="3" customHeight="1" x14ac:dyDescent="0.2">
      <c r="A72" s="1"/>
      <c r="B72" s="42"/>
      <c r="C72" s="42"/>
      <c r="D72" s="42"/>
      <c r="E72" s="42"/>
      <c r="F72" s="57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45"/>
      <c r="AX72" s="42"/>
      <c r="AY72" s="42"/>
      <c r="AZ72" s="1"/>
    </row>
    <row r="73" spans="1:52" ht="11.25" customHeight="1" x14ac:dyDescent="0.2">
      <c r="A73" s="1"/>
      <c r="B73" s="42"/>
      <c r="C73" s="42"/>
      <c r="D73" s="42"/>
      <c r="E73" s="42"/>
      <c r="F73" s="244" t="s">
        <v>557</v>
      </c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40"/>
      <c r="AR73" s="40"/>
      <c r="AS73" s="40"/>
      <c r="AT73" s="40"/>
      <c r="AU73" s="40"/>
      <c r="AV73" s="67"/>
      <c r="AW73" s="45"/>
      <c r="AX73" s="42"/>
      <c r="AY73" s="42"/>
      <c r="AZ73" s="1"/>
    </row>
    <row r="74" spans="1:52" ht="11.25" customHeight="1" x14ac:dyDescent="0.2">
      <c r="A74" s="1"/>
      <c r="B74" s="42"/>
      <c r="C74" s="42"/>
      <c r="D74" s="42"/>
      <c r="E74" s="42"/>
      <c r="F74" s="228" t="s">
        <v>558</v>
      </c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46"/>
      <c r="AW74" s="45"/>
      <c r="AX74" s="42"/>
      <c r="AY74" s="42"/>
      <c r="AZ74" s="1"/>
    </row>
    <row r="75" spans="1:52" ht="6.75" customHeight="1" x14ac:dyDescent="0.2">
      <c r="A75" s="1"/>
      <c r="B75" s="42"/>
      <c r="C75" s="42"/>
      <c r="D75" s="42"/>
      <c r="E75" s="42"/>
      <c r="F75" s="219" t="s">
        <v>99</v>
      </c>
      <c r="G75" s="216"/>
      <c r="H75" s="216"/>
      <c r="I75" s="216"/>
      <c r="J75" s="58"/>
      <c r="K75" s="58"/>
      <c r="L75" s="58"/>
      <c r="M75" s="58"/>
      <c r="N75" s="58"/>
      <c r="O75" s="58"/>
      <c r="P75" s="58"/>
      <c r="Q75" s="58"/>
      <c r="R75" s="58"/>
      <c r="S75" s="37"/>
      <c r="T75" s="37"/>
      <c r="U75" s="37"/>
      <c r="V75" s="37"/>
      <c r="W75" s="216" t="s">
        <v>100</v>
      </c>
      <c r="X75" s="216"/>
      <c r="Y75" s="216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45"/>
      <c r="AX75" s="42"/>
      <c r="AY75" s="42"/>
      <c r="AZ75" s="1"/>
    </row>
    <row r="76" spans="1:52" ht="16.5" customHeight="1" x14ac:dyDescent="0.2">
      <c r="A76" s="1"/>
      <c r="B76" s="42"/>
      <c r="C76" s="42"/>
      <c r="D76" s="42"/>
      <c r="E76" s="42"/>
      <c r="F76" s="218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37"/>
      <c r="T76" s="37"/>
      <c r="U76" s="37"/>
      <c r="V76" s="37"/>
      <c r="W76" s="214"/>
      <c r="X76" s="214"/>
      <c r="Y76" s="214"/>
      <c r="Z76" s="214"/>
      <c r="AA76" s="214"/>
      <c r="AB76" s="214"/>
      <c r="AC76" s="214"/>
      <c r="AD76" s="214"/>
      <c r="AE76" s="214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45"/>
      <c r="AX76" s="42"/>
      <c r="AY76" s="42"/>
      <c r="AZ76" s="1"/>
    </row>
    <row r="77" spans="1:52" ht="2.25" customHeight="1" x14ac:dyDescent="0.2">
      <c r="A77" s="1"/>
      <c r="B77" s="42"/>
      <c r="C77" s="42"/>
      <c r="D77" s="42"/>
      <c r="E77" s="42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45"/>
      <c r="AX77" s="42"/>
      <c r="AY77" s="42"/>
      <c r="AZ77" s="1"/>
    </row>
    <row r="78" spans="1:52" ht="6.75" customHeight="1" x14ac:dyDescent="0.2">
      <c r="A78" s="1"/>
      <c r="B78" s="42"/>
      <c r="C78" s="42"/>
      <c r="D78" s="42"/>
      <c r="E78" s="42"/>
      <c r="F78" s="219" t="s">
        <v>559</v>
      </c>
      <c r="G78" s="216"/>
      <c r="H78" s="216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45"/>
      <c r="AX78" s="42"/>
      <c r="AY78" s="42"/>
      <c r="AZ78" s="1"/>
    </row>
    <row r="79" spans="1:52" ht="16.5" customHeight="1" x14ac:dyDescent="0.2">
      <c r="A79" s="1"/>
      <c r="B79" s="42"/>
      <c r="C79" s="42"/>
      <c r="D79" s="42"/>
      <c r="E79" s="42"/>
      <c r="F79" s="218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45"/>
      <c r="AX79" s="42"/>
      <c r="AY79" s="42"/>
      <c r="AZ79" s="1"/>
    </row>
    <row r="80" spans="1:52" ht="2.25" customHeight="1" x14ac:dyDescent="0.2">
      <c r="A80" s="1"/>
      <c r="B80" s="42"/>
      <c r="C80" s="42"/>
      <c r="D80" s="42"/>
      <c r="E80" s="42"/>
      <c r="F80" s="57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45"/>
      <c r="AX80" s="42"/>
      <c r="AY80" s="42"/>
      <c r="AZ80" s="1"/>
    </row>
    <row r="81" spans="1:52" ht="6.75" customHeight="1" x14ac:dyDescent="0.2">
      <c r="A81" s="1"/>
      <c r="B81" s="42"/>
      <c r="C81" s="42"/>
      <c r="D81" s="42"/>
      <c r="E81" s="42"/>
      <c r="F81" s="219" t="s">
        <v>560</v>
      </c>
      <c r="G81" s="216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45"/>
      <c r="AX81" s="42"/>
      <c r="AY81" s="42"/>
      <c r="AZ81" s="1"/>
    </row>
    <row r="82" spans="1:52" ht="16.5" customHeight="1" x14ac:dyDescent="0.2">
      <c r="A82" s="1"/>
      <c r="B82" s="42"/>
      <c r="C82" s="42"/>
      <c r="D82" s="42"/>
      <c r="E82" s="42"/>
      <c r="F82" s="218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45"/>
      <c r="AX82" s="42"/>
      <c r="AY82" s="42"/>
      <c r="AZ82" s="1"/>
    </row>
    <row r="83" spans="1:52" ht="2.25" customHeight="1" x14ac:dyDescent="0.2">
      <c r="A83" s="1"/>
      <c r="B83" s="42"/>
      <c r="C83" s="42"/>
      <c r="D83" s="42"/>
      <c r="E83" s="42"/>
      <c r="F83" s="57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45"/>
      <c r="AX83" s="42"/>
      <c r="AY83" s="42"/>
      <c r="AZ83" s="1"/>
    </row>
    <row r="84" spans="1:52" ht="6.75" customHeight="1" x14ac:dyDescent="0.2">
      <c r="A84" s="1"/>
      <c r="B84" s="42"/>
      <c r="C84" s="42"/>
      <c r="D84" s="42"/>
      <c r="E84" s="42"/>
      <c r="F84" s="219" t="s">
        <v>561</v>
      </c>
      <c r="G84" s="216"/>
      <c r="H84" s="216"/>
      <c r="I84" s="216"/>
      <c r="J84" s="216"/>
      <c r="K84" s="216"/>
      <c r="L84" s="216"/>
      <c r="M84" s="58"/>
      <c r="N84" s="58"/>
      <c r="O84" s="58"/>
      <c r="P84" s="58"/>
      <c r="Q84" s="58"/>
      <c r="R84" s="5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45"/>
      <c r="AX84" s="42"/>
      <c r="AY84" s="42"/>
      <c r="AZ84" s="1"/>
    </row>
    <row r="85" spans="1:52" ht="16.5" customHeight="1" x14ac:dyDescent="0.2">
      <c r="A85" s="1"/>
      <c r="B85" s="42"/>
      <c r="C85" s="42"/>
      <c r="D85" s="42"/>
      <c r="E85" s="42"/>
      <c r="F85" s="218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5"/>
      <c r="AW85" s="45"/>
      <c r="AX85" s="42"/>
      <c r="AY85" s="42"/>
      <c r="AZ85" s="1"/>
    </row>
    <row r="86" spans="1:52" ht="2.25" customHeight="1" x14ac:dyDescent="0.2">
      <c r="A86" s="1"/>
      <c r="B86" s="42"/>
      <c r="C86" s="42"/>
      <c r="D86" s="42"/>
      <c r="E86" s="42"/>
      <c r="F86" s="57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45"/>
      <c r="AX86" s="42"/>
      <c r="AY86" s="42"/>
      <c r="AZ86" s="1"/>
    </row>
    <row r="87" spans="1:52" ht="6.75" customHeight="1" x14ac:dyDescent="0.2">
      <c r="A87" s="1"/>
      <c r="B87" s="42"/>
      <c r="C87" s="42"/>
      <c r="D87" s="42"/>
      <c r="E87" s="42"/>
      <c r="F87" s="219" t="s">
        <v>562</v>
      </c>
      <c r="G87" s="216"/>
      <c r="H87" s="216"/>
      <c r="I87" s="216"/>
      <c r="J87" s="216"/>
      <c r="K87" s="216"/>
      <c r="L87" s="216"/>
      <c r="M87" s="216"/>
      <c r="N87" s="216"/>
      <c r="O87" s="216"/>
      <c r="P87" s="58"/>
      <c r="Q87" s="58"/>
      <c r="R87" s="5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45"/>
      <c r="AX87" s="42"/>
      <c r="AY87" s="42"/>
      <c r="AZ87" s="1"/>
    </row>
    <row r="88" spans="1:52" ht="16.5" customHeight="1" x14ac:dyDescent="0.2">
      <c r="A88" s="1"/>
      <c r="B88" s="42"/>
      <c r="C88" s="42"/>
      <c r="D88" s="42"/>
      <c r="E88" s="42"/>
      <c r="F88" s="218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5"/>
      <c r="AW88" s="45"/>
      <c r="AX88" s="42"/>
      <c r="AY88" s="42"/>
      <c r="AZ88" s="1"/>
    </row>
    <row r="89" spans="1:52" ht="2.25" customHeight="1" x14ac:dyDescent="0.2">
      <c r="A89" s="1"/>
      <c r="B89" s="42"/>
      <c r="C89" s="42"/>
      <c r="D89" s="42"/>
      <c r="E89" s="42"/>
      <c r="F89" s="57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45"/>
      <c r="AX89" s="42"/>
      <c r="AY89" s="42"/>
      <c r="AZ89" s="1"/>
    </row>
    <row r="90" spans="1:52" ht="6.75" customHeight="1" x14ac:dyDescent="0.2">
      <c r="A90" s="1"/>
      <c r="B90" s="42"/>
      <c r="C90" s="42"/>
      <c r="D90" s="42"/>
      <c r="E90" s="42"/>
      <c r="F90" s="219" t="s">
        <v>563</v>
      </c>
      <c r="G90" s="216"/>
      <c r="H90" s="216"/>
      <c r="I90" s="216"/>
      <c r="J90" s="216"/>
      <c r="K90" s="216"/>
      <c r="L90" s="216"/>
      <c r="M90" s="216"/>
      <c r="N90" s="216"/>
      <c r="O90" s="216"/>
      <c r="P90" s="58"/>
      <c r="Q90" s="58"/>
      <c r="R90" s="5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45"/>
      <c r="AX90" s="42"/>
      <c r="AY90" s="42"/>
      <c r="AZ90" s="1"/>
    </row>
    <row r="91" spans="1:52" ht="16.5" customHeight="1" x14ac:dyDescent="0.2">
      <c r="A91" s="1"/>
      <c r="B91" s="42"/>
      <c r="C91" s="42"/>
      <c r="D91" s="42"/>
      <c r="E91" s="42"/>
      <c r="F91" s="218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5"/>
      <c r="AW91" s="45"/>
      <c r="AX91" s="42"/>
      <c r="AY91" s="42"/>
      <c r="AZ91" s="1"/>
    </row>
    <row r="92" spans="1:52" ht="3" customHeight="1" x14ac:dyDescent="0.2">
      <c r="A92" s="1"/>
      <c r="B92" s="42"/>
      <c r="C92" s="42"/>
      <c r="D92" s="42"/>
      <c r="E92" s="42"/>
      <c r="F92" s="53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45"/>
      <c r="AX92" s="42"/>
      <c r="AY92" s="42"/>
      <c r="AZ92" s="1"/>
    </row>
    <row r="93" spans="1:52" ht="15" customHeight="1" thickBot="1" x14ac:dyDescent="0.25">
      <c r="A93" s="1"/>
      <c r="B93" s="42"/>
      <c r="C93" s="42"/>
      <c r="D93" s="42"/>
      <c r="E93" s="55"/>
      <c r="F93" s="42"/>
      <c r="G93" s="42"/>
      <c r="H93" s="196"/>
      <c r="I93" s="239" t="s">
        <v>641</v>
      </c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42"/>
      <c r="U93" s="42"/>
      <c r="V93" s="42"/>
      <c r="W93" s="42"/>
      <c r="X93" s="42"/>
      <c r="Y93" s="42"/>
      <c r="Z93" s="42"/>
      <c r="AA93" s="42"/>
      <c r="AB93" s="42"/>
      <c r="AC93" s="241" t="s">
        <v>546</v>
      </c>
      <c r="AD93" s="242"/>
      <c r="AE93" s="242"/>
      <c r="AF93" s="242"/>
      <c r="AG93" s="242"/>
      <c r="AH93" s="42"/>
      <c r="AI93" s="42"/>
      <c r="AJ93" s="42"/>
      <c r="AK93" s="42"/>
      <c r="AL93" s="42"/>
      <c r="AM93" s="240" t="s">
        <v>649</v>
      </c>
      <c r="AN93" s="240"/>
      <c r="AO93" s="240"/>
      <c r="AP93" s="240"/>
      <c r="AQ93" s="240"/>
      <c r="AR93" s="240"/>
      <c r="AS93" s="240"/>
      <c r="AT93" s="240"/>
      <c r="AU93" s="240"/>
      <c r="AV93" s="196"/>
      <c r="AW93" s="56"/>
      <c r="AX93" s="42"/>
      <c r="AY93" s="42"/>
      <c r="AZ93" s="1"/>
    </row>
    <row r="94" spans="1:52" ht="3.75" customHeight="1" x14ac:dyDescent="0.2">
      <c r="A94" s="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1"/>
    </row>
    <row r="95" spans="1:52" ht="3.75" customHeight="1" x14ac:dyDescent="0.2">
      <c r="A95" s="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"/>
    </row>
    <row r="96" spans="1:52" ht="4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6:17" ht="12.75" hidden="1" customHeight="1" x14ac:dyDescent="0.2">
      <c r="P97" s="61"/>
      <c r="Q97" s="61"/>
    </row>
    <row r="98" spans="16:17" ht="12.75" hidden="1" customHeight="1" x14ac:dyDescent="0.2">
      <c r="P98" s="61"/>
      <c r="Q98" s="61"/>
    </row>
    <row r="99" spans="16:17" ht="12.75" hidden="1" customHeight="1" x14ac:dyDescent="0.2">
      <c r="P99" s="61"/>
      <c r="Q99" s="61"/>
    </row>
    <row r="100" spans="16:17" ht="12.75" hidden="1" customHeight="1" x14ac:dyDescent="0.2">
      <c r="P100" s="61"/>
      <c r="Q100" s="61"/>
    </row>
    <row r="101" spans="16:17" ht="12.75" hidden="1" customHeight="1" x14ac:dyDescent="0.2">
      <c r="P101" s="61"/>
      <c r="Q101" s="61"/>
    </row>
    <row r="102" spans="16:17" ht="12.75" hidden="1" customHeight="1" x14ac:dyDescent="0.2">
      <c r="P102" s="61"/>
      <c r="Q102" s="61"/>
    </row>
    <row r="103" spans="16:17" ht="12.75" hidden="1" customHeight="1" x14ac:dyDescent="0.2">
      <c r="P103" s="61"/>
      <c r="Q103" s="61"/>
    </row>
    <row r="104" spans="16:17" ht="12.75" hidden="1" customHeight="1" x14ac:dyDescent="0.2">
      <c r="P104" s="61"/>
      <c r="Q104" s="61"/>
    </row>
    <row r="105" spans="16:17" ht="12.75" hidden="1" customHeight="1" x14ac:dyDescent="0.2">
      <c r="P105" s="61"/>
      <c r="Q105" s="61"/>
    </row>
    <row r="106" spans="16:17" ht="12.75" hidden="1" customHeight="1" x14ac:dyDescent="0.2">
      <c r="P106" s="61"/>
      <c r="Q106" s="61"/>
    </row>
    <row r="107" spans="16:17" ht="12.75" hidden="1" customHeight="1" x14ac:dyDescent="0.2">
      <c r="P107" s="61"/>
      <c r="Q107" s="61"/>
    </row>
    <row r="108" spans="16:17" ht="12.75" hidden="1" customHeight="1" x14ac:dyDescent="0.2">
      <c r="P108" s="61"/>
      <c r="Q108" s="61"/>
    </row>
    <row r="109" spans="16:17" ht="12.75" hidden="1" customHeight="1" x14ac:dyDescent="0.2">
      <c r="P109" s="61"/>
      <c r="Q109" s="61"/>
    </row>
    <row r="110" spans="16:17" ht="12.75" hidden="1" customHeight="1" x14ac:dyDescent="0.2">
      <c r="P110" s="61"/>
      <c r="Q110" s="61"/>
    </row>
    <row r="111" spans="16:17" ht="12.75" hidden="1" customHeight="1" x14ac:dyDescent="0.2">
      <c r="P111" s="61"/>
      <c r="Q111" s="61"/>
    </row>
    <row r="112" spans="16:17" ht="12.75" hidden="1" customHeight="1" x14ac:dyDescent="0.2">
      <c r="P112" s="61"/>
      <c r="Q112" s="61"/>
    </row>
    <row r="113" spans="1:21" ht="12.75" hidden="1" customHeight="1" x14ac:dyDescent="0.2">
      <c r="P113" s="61"/>
      <c r="Q113" s="61"/>
    </row>
    <row r="114" spans="1:21" ht="12.75" hidden="1" customHeight="1" x14ac:dyDescent="0.2">
      <c r="P114" s="61"/>
      <c r="Q114" s="61"/>
    </row>
    <row r="115" spans="1:21" ht="12.75" hidden="1" customHeight="1" x14ac:dyDescent="0.2">
      <c r="P115" s="61"/>
      <c r="Q115" s="61"/>
    </row>
    <row r="116" spans="1:21" ht="12.75" hidden="1" customHeight="1" x14ac:dyDescent="0.2">
      <c r="P116" s="61"/>
      <c r="Q116" s="61"/>
    </row>
    <row r="117" spans="1:21" ht="12.75" hidden="1" customHeight="1" x14ac:dyDescent="0.2">
      <c r="P117" s="61"/>
      <c r="Q117" s="61"/>
    </row>
    <row r="118" spans="1:21" ht="12.75" hidden="1" customHeight="1" x14ac:dyDescent="0.2">
      <c r="P118" s="61"/>
      <c r="Q118" s="61"/>
    </row>
    <row r="119" spans="1:21" ht="12.75" hidden="1" customHeight="1" x14ac:dyDescent="0.2">
      <c r="P119" s="61"/>
      <c r="Q119" s="61"/>
    </row>
    <row r="120" spans="1:21" ht="12.75" hidden="1" customHeight="1" x14ac:dyDescent="0.2">
      <c r="P120" s="61"/>
      <c r="Q120" s="61"/>
    </row>
    <row r="121" spans="1:21" ht="12.75" hidden="1" customHeight="1" x14ac:dyDescent="0.2">
      <c r="P121" s="61"/>
      <c r="Q121" s="61"/>
    </row>
    <row r="122" spans="1:21" ht="12.75" hidden="1" customHeight="1" x14ac:dyDescent="0.2">
      <c r="P122" s="61"/>
      <c r="Q122" s="61"/>
    </row>
    <row r="123" spans="1:21" ht="12.75" hidden="1" customHeight="1" x14ac:dyDescent="0.2">
      <c r="P123" s="61"/>
      <c r="Q123" s="61"/>
    </row>
    <row r="124" spans="1:21" ht="12.75" hidden="1" customHeight="1" x14ac:dyDescent="0.2">
      <c r="P124" s="61"/>
      <c r="Q124" s="61"/>
    </row>
    <row r="125" spans="1:21" ht="12.75" hidden="1" customHeight="1" x14ac:dyDescent="0.2">
      <c r="P125" s="61"/>
      <c r="Q125" s="61"/>
    </row>
    <row r="126" spans="1:21" ht="12.75" hidden="1" customHeight="1" x14ac:dyDescent="0.2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</row>
    <row r="127" spans="1:21" ht="12.75" hidden="1" customHeight="1" x14ac:dyDescent="0.2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1:21" ht="12.75" hidden="1" customHeight="1" x14ac:dyDescent="0.2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</row>
    <row r="129" spans="1:21" ht="12.75" hidden="1" customHeight="1" x14ac:dyDescent="0.2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</row>
    <row r="130" spans="1:21" ht="12.75" hidden="1" customHeight="1" x14ac:dyDescent="0.2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</row>
    <row r="131" spans="1:21" ht="12.75" hidden="1" customHeight="1" x14ac:dyDescent="0.2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</row>
    <row r="132" spans="1:21" ht="12.75" hidden="1" customHeight="1" x14ac:dyDescent="0.2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</row>
    <row r="133" spans="1:21" ht="12.75" hidden="1" customHeight="1" x14ac:dyDescent="0.2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</row>
    <row r="134" spans="1:21" ht="12.75" hidden="1" customHeight="1" x14ac:dyDescent="0.2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</row>
    <row r="135" spans="1:21" ht="12.75" hidden="1" customHeight="1" x14ac:dyDescent="0.2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</row>
    <row r="136" spans="1:21" ht="12.75" hidden="1" customHeight="1" x14ac:dyDescent="0.2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</row>
    <row r="137" spans="1:21" ht="12.75" hidden="1" customHeight="1" x14ac:dyDescent="0.2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</row>
    <row r="138" spans="1:21" ht="12.75" hidden="1" customHeight="1" x14ac:dyDescent="0.2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</row>
    <row r="139" spans="1:21" ht="12.75" hidden="1" customHeight="1" x14ac:dyDescent="0.2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</row>
    <row r="140" spans="1:21" ht="12.75" hidden="1" customHeight="1" x14ac:dyDescent="0.2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</row>
    <row r="141" spans="1:21" ht="12.75" hidden="1" customHeight="1" x14ac:dyDescent="0.2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</row>
    <row r="142" spans="1:21" ht="12.75" hidden="1" customHeight="1" x14ac:dyDescent="0.2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</row>
    <row r="143" spans="1:21" ht="12.75" hidden="1" customHeight="1" x14ac:dyDescent="0.2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</row>
    <row r="144" spans="1:21" ht="12.75" hidden="1" customHeight="1" x14ac:dyDescent="0.2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</row>
    <row r="145" spans="1:21" ht="12.75" hidden="1" customHeight="1" x14ac:dyDescent="0.2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</row>
    <row r="146" spans="1:21" ht="12.75" hidden="1" customHeight="1" x14ac:dyDescent="0.2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</row>
    <row r="147" spans="1:21" ht="12.75" hidden="1" customHeight="1" x14ac:dyDescent="0.2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</row>
    <row r="148" spans="1:21" ht="12.75" hidden="1" customHeight="1" x14ac:dyDescent="0.2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</row>
    <row r="149" spans="1:21" ht="12.75" hidden="1" customHeight="1" x14ac:dyDescent="0.2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</row>
    <row r="150" spans="1:21" ht="12.75" hidden="1" customHeight="1" x14ac:dyDescent="0.2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</row>
    <row r="151" spans="1:21" ht="12.75" hidden="1" customHeight="1" x14ac:dyDescent="0.2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</row>
    <row r="152" spans="1:21" ht="12.75" hidden="1" customHeight="1" x14ac:dyDescent="0.2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</row>
    <row r="153" spans="1:21" ht="12.75" hidden="1" customHeight="1" x14ac:dyDescent="0.2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</row>
    <row r="154" spans="1:21" ht="12.75" hidden="1" customHeight="1" x14ac:dyDescent="0.2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</row>
    <row r="155" spans="1:21" ht="12.75" hidden="1" customHeight="1" x14ac:dyDescent="0.2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</row>
    <row r="156" spans="1:21" ht="12.75" hidden="1" customHeight="1" x14ac:dyDescent="0.2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</row>
    <row r="157" spans="1:21" ht="12.75" hidden="1" customHeight="1" x14ac:dyDescent="0.2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</row>
    <row r="158" spans="1:21" ht="12.75" hidden="1" customHeight="1" x14ac:dyDescent="0.2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</row>
    <row r="159" spans="1:21" ht="12.75" hidden="1" customHeight="1" x14ac:dyDescent="0.2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</row>
    <row r="160" spans="1:21" ht="12.75" hidden="1" customHeight="1" x14ac:dyDescent="0.2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</row>
    <row r="161" spans="1:21" ht="12.75" hidden="1" customHeight="1" x14ac:dyDescent="0.2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</row>
    <row r="162" spans="1:21" ht="12.75" hidden="1" customHeight="1" x14ac:dyDescent="0.2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</row>
    <row r="163" spans="1:21" ht="12.75" hidden="1" customHeight="1" x14ac:dyDescent="0.2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</row>
    <row r="164" spans="1:21" ht="12.75" hidden="1" customHeight="1" x14ac:dyDescent="0.2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</row>
    <row r="165" spans="1:21" ht="12.75" hidden="1" customHeight="1" x14ac:dyDescent="0.2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</row>
    <row r="166" spans="1:21" ht="12.75" hidden="1" customHeight="1" x14ac:dyDescent="0.2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</row>
    <row r="167" spans="1:21" ht="12.75" hidden="1" customHeight="1" x14ac:dyDescent="0.2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</row>
    <row r="168" spans="1:21" ht="12.75" hidden="1" customHeight="1" x14ac:dyDescent="0.2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</row>
    <row r="169" spans="1:21" ht="12.75" hidden="1" customHeight="1" x14ac:dyDescent="0.2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</row>
    <row r="170" spans="1:21" ht="12.75" hidden="1" customHeight="1" x14ac:dyDescent="0.2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ht="12.75" hidden="1" customHeight="1" x14ac:dyDescent="0.2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</row>
    <row r="172" spans="1:21" ht="12.75" hidden="1" customHeight="1" x14ac:dyDescent="0.2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</row>
    <row r="173" spans="1:21" ht="12.75" hidden="1" customHeight="1" x14ac:dyDescent="0.2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</row>
    <row r="174" spans="1:21" ht="12.75" hidden="1" customHeight="1" x14ac:dyDescent="0.2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</row>
    <row r="175" spans="1:21" ht="12.75" hidden="1" customHeight="1" x14ac:dyDescent="0.2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</row>
    <row r="176" spans="1:21" ht="12.75" hidden="1" customHeight="1" x14ac:dyDescent="0.2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</row>
    <row r="177" spans="1:21" ht="12.75" hidden="1" customHeight="1" x14ac:dyDescent="0.2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</row>
    <row r="178" spans="1:21" ht="12.75" hidden="1" customHeight="1" x14ac:dyDescent="0.2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</row>
    <row r="179" spans="1:21" ht="12.75" hidden="1" customHeight="1" x14ac:dyDescent="0.2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</row>
    <row r="180" spans="1:21" ht="12.75" hidden="1" customHeight="1" x14ac:dyDescent="0.2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</row>
    <row r="181" spans="1:21" ht="12.75" hidden="1" customHeight="1" x14ac:dyDescent="0.2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</row>
    <row r="182" spans="1:21" ht="12.75" hidden="1" customHeight="1" x14ac:dyDescent="0.2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</row>
    <row r="183" spans="1:21" ht="12.75" hidden="1" customHeight="1" x14ac:dyDescent="0.2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</row>
    <row r="184" spans="1:21" ht="12.75" hidden="1" customHeight="1" x14ac:dyDescent="0.2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</row>
    <row r="185" spans="1:21" ht="12.75" hidden="1" customHeight="1" x14ac:dyDescent="0.2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</row>
    <row r="186" spans="1:21" ht="12.75" hidden="1" customHeight="1" x14ac:dyDescent="0.2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</row>
    <row r="187" spans="1:21" ht="12.75" hidden="1" customHeight="1" x14ac:dyDescent="0.2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</row>
    <row r="188" spans="1:21" ht="12.75" hidden="1" customHeight="1" x14ac:dyDescent="0.2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</row>
    <row r="189" spans="1:21" ht="12.75" hidden="1" customHeight="1" x14ac:dyDescent="0.2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</row>
    <row r="190" spans="1:21" ht="12.75" hidden="1" customHeight="1" x14ac:dyDescent="0.2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</row>
    <row r="191" spans="1:21" ht="12.75" hidden="1" customHeight="1" x14ac:dyDescent="0.2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</row>
    <row r="192" spans="1:21" ht="12.75" hidden="1" customHeight="1" x14ac:dyDescent="0.2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</row>
    <row r="193" spans="1:21" ht="12.75" hidden="1" customHeight="1" x14ac:dyDescent="0.2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</row>
    <row r="194" spans="1:21" ht="12.75" hidden="1" customHeight="1" x14ac:dyDescent="0.2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</row>
    <row r="195" spans="1:21" ht="12.75" hidden="1" customHeight="1" x14ac:dyDescent="0.2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</row>
    <row r="196" spans="1:21" ht="12.75" hidden="1" customHeight="1" x14ac:dyDescent="0.2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</row>
    <row r="197" spans="1:21" ht="12.75" hidden="1" customHeight="1" x14ac:dyDescent="0.2">
      <c r="P197" s="61"/>
      <c r="Q197" s="61"/>
    </row>
    <row r="198" spans="1:21" ht="12.75" hidden="1" customHeight="1" x14ac:dyDescent="0.2">
      <c r="P198" s="61"/>
      <c r="Q198" s="61"/>
    </row>
    <row r="199" spans="1:21" hidden="1" x14ac:dyDescent="0.2">
      <c r="P199" s="61"/>
      <c r="Q199" s="61"/>
    </row>
    <row r="200" spans="1:21" hidden="1" x14ac:dyDescent="0.2">
      <c r="P200" s="61"/>
      <c r="Q200" s="61"/>
    </row>
    <row r="201" spans="1:21" hidden="1" x14ac:dyDescent="0.2">
      <c r="P201" s="61"/>
      <c r="Q201" s="61"/>
    </row>
  </sheetData>
  <sheetProtection sheet="1" objects="1" scenarios="1"/>
  <mergeCells count="118">
    <mergeCell ref="F10:AJ10"/>
    <mergeCell ref="H13:AJ13"/>
    <mergeCell ref="F17:H17"/>
    <mergeCell ref="F36:M36"/>
    <mergeCell ref="F20:K20"/>
    <mergeCell ref="F23:K23"/>
    <mergeCell ref="F54:K54"/>
    <mergeCell ref="F84:L84"/>
    <mergeCell ref="AH55:AK55"/>
    <mergeCell ref="F55:H55"/>
    <mergeCell ref="F58:K58"/>
    <mergeCell ref="F79:AE79"/>
    <mergeCell ref="F61:K61"/>
    <mergeCell ref="AK65:AO65"/>
    <mergeCell ref="AH56:AV56"/>
    <mergeCell ref="F56:AF56"/>
    <mergeCell ref="AN62:AV62"/>
    <mergeCell ref="F62:AL62"/>
    <mergeCell ref="AR64:AU64"/>
    <mergeCell ref="AN61:AR61"/>
    <mergeCell ref="F64:P64"/>
    <mergeCell ref="AK64:AM64"/>
    <mergeCell ref="F63:N63"/>
    <mergeCell ref="F29:I29"/>
    <mergeCell ref="F42:K42"/>
    <mergeCell ref="F41:I41"/>
    <mergeCell ref="F91:AV91"/>
    <mergeCell ref="F68:K68"/>
    <mergeCell ref="AU71:AV71"/>
    <mergeCell ref="F73:AP73"/>
    <mergeCell ref="F74:AV74"/>
    <mergeCell ref="W75:Y75"/>
    <mergeCell ref="F75:I75"/>
    <mergeCell ref="W76:AE76"/>
    <mergeCell ref="F88:AV88"/>
    <mergeCell ref="F90:O90"/>
    <mergeCell ref="AR71:AT71"/>
    <mergeCell ref="AH69:AQ71"/>
    <mergeCell ref="R64:S64"/>
    <mergeCell ref="F71:M71"/>
    <mergeCell ref="N70:S70"/>
    <mergeCell ref="F87:O87"/>
    <mergeCell ref="N67:P67"/>
    <mergeCell ref="F67:I67"/>
    <mergeCell ref="N71:Z71"/>
    <mergeCell ref="AC51:AG51"/>
    <mergeCell ref="I93:S93"/>
    <mergeCell ref="AM93:AU93"/>
    <mergeCell ref="AC93:AG93"/>
    <mergeCell ref="AN52:AV52"/>
    <mergeCell ref="AC52:AL52"/>
    <mergeCell ref="F48:J48"/>
    <mergeCell ref="X42:Z42"/>
    <mergeCell ref="F52:O52"/>
    <mergeCell ref="R52:Z52"/>
    <mergeCell ref="F46:AV46"/>
    <mergeCell ref="F45:H45"/>
    <mergeCell ref="F43:J43"/>
    <mergeCell ref="F50:M50"/>
    <mergeCell ref="F49:AV49"/>
    <mergeCell ref="F85:AV85"/>
    <mergeCell ref="F76:R76"/>
    <mergeCell ref="N68:AK68"/>
    <mergeCell ref="F78:H78"/>
    <mergeCell ref="F81:G81"/>
    <mergeCell ref="F82:S82"/>
    <mergeCell ref="AR65:AV65"/>
    <mergeCell ref="F65:AH65"/>
    <mergeCell ref="F59:AF59"/>
    <mergeCell ref="R51:V51"/>
    <mergeCell ref="F6:O6"/>
    <mergeCell ref="F9:K9"/>
    <mergeCell ref="F7:AI7"/>
    <mergeCell ref="AN23:AR23"/>
    <mergeCell ref="F24:AL24"/>
    <mergeCell ref="AL6:AV6"/>
    <mergeCell ref="F51:K51"/>
    <mergeCell ref="X39:Z39"/>
    <mergeCell ref="F33:K33"/>
    <mergeCell ref="N36:Z36"/>
    <mergeCell ref="F15:P15"/>
    <mergeCell ref="F16:V16"/>
    <mergeCell ref="F18:AF18"/>
    <mergeCell ref="F27:AH27"/>
    <mergeCell ref="N33:AN33"/>
    <mergeCell ref="F38:I38"/>
    <mergeCell ref="M43:U43"/>
    <mergeCell ref="X43:AV43"/>
    <mergeCell ref="M42:P42"/>
    <mergeCell ref="AU36:AV36"/>
    <mergeCell ref="AQ32:AS32"/>
    <mergeCell ref="M39:P39"/>
    <mergeCell ref="N29:P29"/>
    <mergeCell ref="AN51:AU51"/>
    <mergeCell ref="AQ33:AV33"/>
    <mergeCell ref="N35:S35"/>
    <mergeCell ref="E1:L1"/>
    <mergeCell ref="F40:J40"/>
    <mergeCell ref="M40:U40"/>
    <mergeCell ref="X40:AV40"/>
    <mergeCell ref="F39:K39"/>
    <mergeCell ref="AR36:AT36"/>
    <mergeCell ref="AH34:AQ39"/>
    <mergeCell ref="F37:P37"/>
    <mergeCell ref="AH17:AK17"/>
    <mergeCell ref="F32:I32"/>
    <mergeCell ref="F21:AF21"/>
    <mergeCell ref="N32:R32"/>
    <mergeCell ref="AK27:AO27"/>
    <mergeCell ref="F26:H26"/>
    <mergeCell ref="AH18:AV18"/>
    <mergeCell ref="AN24:AV24"/>
    <mergeCell ref="AK26:AM26"/>
    <mergeCell ref="AR26:AU26"/>
    <mergeCell ref="AR27:AV27"/>
    <mergeCell ref="F30:K30"/>
    <mergeCell ref="N30:AN30"/>
    <mergeCell ref="M9:AA9"/>
  </mergeCells>
  <phoneticPr fontId="4" type="noConversion"/>
  <pageMargins left="0" right="0" top="0" bottom="0" header="0" footer="0"/>
  <pageSetup paperSize="9" scale="9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9264" r:id="rId4" name="BankAlleIBAN">
          <controlPr defaultSize="0" print="0" autoLine="0" linkedCell="Alle_IBAN_zeigen" r:id="rId5">
            <anchor>
              <from>
                <xdr:col>33</xdr:col>
                <xdr:colOff>133350</xdr:colOff>
                <xdr:row>78</xdr:row>
                <xdr:rowOff>200025</xdr:rowOff>
              </from>
              <to>
                <xdr:col>43</xdr:col>
                <xdr:colOff>152400</xdr:colOff>
                <xdr:row>81</xdr:row>
                <xdr:rowOff>114300</xdr:rowOff>
              </to>
            </anchor>
          </controlPr>
        </control>
      </mc:Choice>
      <mc:Fallback>
        <control shapeId="9264" r:id="rId4" name="BankAlleIBAN"/>
      </mc:Fallback>
    </mc:AlternateContent>
    <mc:AlternateContent xmlns:mc="http://schemas.openxmlformats.org/markup-compatibility/2006">
      <mc:Choice Requires="x14">
        <control shapeId="9263" r:id="rId6" name="BankAlleBLZ">
          <controlPr defaultSize="0" print="0" autoLine="0" r:id="rId7">
            <anchor>
              <from>
                <xdr:col>33</xdr:col>
                <xdr:colOff>133350</xdr:colOff>
                <xdr:row>77</xdr:row>
                <xdr:rowOff>57150</xdr:rowOff>
              </from>
              <to>
                <xdr:col>43</xdr:col>
                <xdr:colOff>152400</xdr:colOff>
                <xdr:row>79</xdr:row>
                <xdr:rowOff>0</xdr:rowOff>
              </to>
            </anchor>
          </controlPr>
        </control>
      </mc:Choice>
      <mc:Fallback>
        <control shapeId="9263" r:id="rId6" name="BankAlleBLZ"/>
      </mc:Fallback>
    </mc:AlternateContent>
    <mc:AlternateContent xmlns:mc="http://schemas.openxmlformats.org/markup-compatibility/2006">
      <mc:Choice Requires="x14">
        <control shapeId="9237" r:id="rId8" name="Button 21">
          <controlPr defaultSize="0" print="0" autoFill="0" autoPict="0" macro="[0]!Drucken">
            <anchor moveWithCells="1" sizeWithCells="1">
              <from>
                <xdr:col>1</xdr:col>
                <xdr:colOff>9525</xdr:colOff>
                <xdr:row>0</xdr:row>
                <xdr:rowOff>9525</xdr:rowOff>
              </from>
              <to>
                <xdr:col>4</xdr:col>
                <xdr:colOff>66675</xdr:colOff>
                <xdr:row>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9238" r:id="rId9" name="Button 22">
          <controlPr defaultSize="0" print="0" autoFill="0" autoPict="0" macro="[0]!ZmsdAuswahl">
            <anchor moveWithCells="1" sizeWithCells="1">
              <from>
                <xdr:col>12</xdr:col>
                <xdr:colOff>47625</xdr:colOff>
                <xdr:row>0</xdr:row>
                <xdr:rowOff>9525</xdr:rowOff>
              </from>
              <to>
                <xdr:col>19</xdr:col>
                <xdr:colOff>200025</xdr:colOff>
                <xdr:row>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9239" r:id="rId10" name="Button 23">
          <controlPr defaultSize="0" print="0" autoFill="0" autoPict="0" macro="[0]!ZmsdEingabe">
            <anchor moveWithCells="1" sizeWithCells="1">
              <from>
                <xdr:col>20</xdr:col>
                <xdr:colOff>0</xdr:colOff>
                <xdr:row>0</xdr:row>
                <xdr:rowOff>9525</xdr:rowOff>
              </from>
              <to>
                <xdr:col>31</xdr:col>
                <xdr:colOff>9525</xdr:colOff>
                <xdr:row>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9240" r:id="rId11" name="Button 24">
          <controlPr defaultSize="0" print="0" autoFill="0" autoPict="0" macro="[0]!Bedienung">
            <anchor moveWithCells="1" sizeWithCells="1">
              <from>
                <xdr:col>40</xdr:col>
                <xdr:colOff>133350</xdr:colOff>
                <xdr:row>0</xdr:row>
                <xdr:rowOff>9525</xdr:rowOff>
              </from>
              <to>
                <xdr:col>48</xdr:col>
                <xdr:colOff>0</xdr:colOff>
                <xdr:row>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9241" r:id="rId12" name="chkbEingabekontrolle1">
          <controlPr defaultSize="0" print="0" autoFill="0" autoLine="0" autoPict="0" macro="[0]!EingabeKontrolleEinAus">
            <anchor moveWithCells="1">
              <from>
                <xdr:col>32</xdr:col>
                <xdr:colOff>57150</xdr:colOff>
                <xdr:row>0</xdr:row>
                <xdr:rowOff>0</xdr:rowOff>
              </from>
              <to>
                <xdr:col>40</xdr:col>
                <xdr:colOff>38100</xdr:colOff>
                <xdr:row>0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9261" r:id="rId13" name="BankenAuswahl1">
          <controlPr defaultSize="0" print="0" autoLine="0" autoPict="0" macro="[0]!VVUebernehmen1">
            <anchor moveWithCells="1">
              <from>
                <xdr:col>33</xdr:col>
                <xdr:colOff>142875</xdr:colOff>
                <xdr:row>75</xdr:row>
                <xdr:rowOff>0</xdr:rowOff>
              </from>
              <to>
                <xdr:col>47</xdr:col>
                <xdr:colOff>142875</xdr:colOff>
                <xdr:row>75</xdr:row>
                <xdr:rowOff>200025</xdr:rowOff>
              </to>
            </anchor>
          </controlPr>
        </control>
      </mc:Choice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C33"/>
  <sheetViews>
    <sheetView showGridLines="0" showRowColHeaders="0" workbookViewId="0">
      <pane ySplit="1" topLeftCell="A2" activePane="bottomLeft" state="frozenSplit"/>
      <selection pane="bottomLeft"/>
    </sheetView>
  </sheetViews>
  <sheetFormatPr baseColWidth="10" defaultRowHeight="12.75" x14ac:dyDescent="0.2"/>
  <cols>
    <col min="1" max="1" width="9.7109375" style="4" customWidth="1"/>
    <col min="2" max="2" width="22.7109375" style="4" customWidth="1"/>
    <col min="3" max="3" width="70.7109375" style="4" customWidth="1"/>
    <col min="4" max="16384" width="11.42578125" style="4"/>
  </cols>
  <sheetData>
    <row r="1" spans="1:3" ht="15" customHeight="1" x14ac:dyDescent="0.2">
      <c r="A1" s="7" t="s">
        <v>114</v>
      </c>
      <c r="B1" s="7" t="s">
        <v>115</v>
      </c>
      <c r="C1" s="7" t="s">
        <v>116</v>
      </c>
    </row>
    <row r="2" spans="1:3" x14ac:dyDescent="0.2">
      <c r="A2" s="5" t="s">
        <v>117</v>
      </c>
      <c r="B2" s="5" t="s">
        <v>118</v>
      </c>
      <c r="C2" s="8" t="s">
        <v>113</v>
      </c>
    </row>
    <row r="3" spans="1:3" x14ac:dyDescent="0.2">
      <c r="A3" s="5" t="s">
        <v>117</v>
      </c>
      <c r="B3" s="5" t="s">
        <v>119</v>
      </c>
      <c r="C3" s="8" t="s">
        <v>113</v>
      </c>
    </row>
    <row r="4" spans="1:3" x14ac:dyDescent="0.2">
      <c r="A4" s="5" t="s">
        <v>117</v>
      </c>
      <c r="B4" s="5" t="s">
        <v>120</v>
      </c>
      <c r="C4" s="8" t="s">
        <v>113</v>
      </c>
    </row>
    <row r="5" spans="1:3" x14ac:dyDescent="0.2">
      <c r="A5" s="5" t="s">
        <v>117</v>
      </c>
      <c r="B5" s="5" t="s">
        <v>121</v>
      </c>
      <c r="C5" s="8" t="s">
        <v>113</v>
      </c>
    </row>
    <row r="6" spans="1:3" x14ac:dyDescent="0.2">
      <c r="A6" s="5" t="s">
        <v>117</v>
      </c>
      <c r="B6" s="5" t="s">
        <v>122</v>
      </c>
      <c r="C6" s="8" t="s">
        <v>113</v>
      </c>
    </row>
    <row r="7" spans="1:3" x14ac:dyDescent="0.2">
      <c r="A7" s="5" t="s">
        <v>117</v>
      </c>
      <c r="B7" s="5" t="s">
        <v>123</v>
      </c>
      <c r="C7" s="8" t="s">
        <v>113</v>
      </c>
    </row>
    <row r="8" spans="1:3" x14ac:dyDescent="0.2">
      <c r="A8" s="5" t="s">
        <v>117</v>
      </c>
      <c r="B8" s="5" t="s">
        <v>124</v>
      </c>
      <c r="C8" s="8" t="s">
        <v>113</v>
      </c>
    </row>
    <row r="9" spans="1:3" x14ac:dyDescent="0.2">
      <c r="A9" s="5" t="s">
        <v>117</v>
      </c>
      <c r="B9" s="5" t="s">
        <v>125</v>
      </c>
      <c r="C9" s="8" t="s">
        <v>113</v>
      </c>
    </row>
    <row r="10" spans="1:3" x14ac:dyDescent="0.2">
      <c r="A10" s="5" t="s">
        <v>117</v>
      </c>
      <c r="B10" s="5" t="s">
        <v>126</v>
      </c>
      <c r="C10" s="8" t="s">
        <v>113</v>
      </c>
    </row>
    <row r="11" spans="1:3" x14ac:dyDescent="0.2">
      <c r="A11" s="5" t="s">
        <v>117</v>
      </c>
      <c r="B11" s="5" t="s">
        <v>127</v>
      </c>
      <c r="C11" s="8" t="s">
        <v>113</v>
      </c>
    </row>
    <row r="12" spans="1:3" x14ac:dyDescent="0.2">
      <c r="A12" s="5" t="s">
        <v>128</v>
      </c>
      <c r="B12" s="5" t="s">
        <v>447</v>
      </c>
      <c r="C12" s="6" t="str">
        <f>IF(KDBezeichnung1="","",KDBezeichnung1 &amp; " ")&amp;IF(KDBezeichnung2="","",KDBezeichnung2)</f>
        <v/>
      </c>
    </row>
    <row r="13" spans="1:3" x14ac:dyDescent="0.2">
      <c r="A13" s="5" t="s">
        <v>128</v>
      </c>
      <c r="B13" s="5" t="s">
        <v>448</v>
      </c>
      <c r="C13" s="6" t="str">
        <f>IF(KDStrasse="","",KDStrasse)</f>
        <v/>
      </c>
    </row>
    <row r="14" spans="1:3" x14ac:dyDescent="0.2">
      <c r="A14" s="5" t="s">
        <v>128</v>
      </c>
      <c r="B14" s="5" t="s">
        <v>597</v>
      </c>
      <c r="C14" s="6" t="str">
        <f>IF(KDPLZ="","",KDPLZ)</f>
        <v/>
      </c>
    </row>
    <row r="15" spans="1:3" x14ac:dyDescent="0.2">
      <c r="A15" s="5" t="s">
        <v>128</v>
      </c>
      <c r="B15" s="5" t="s">
        <v>598</v>
      </c>
      <c r="C15" s="6" t="str">
        <f>IF(KDOrt="","",KDOrt)</f>
        <v/>
      </c>
    </row>
    <row r="16" spans="1:3" x14ac:dyDescent="0.2">
      <c r="A16" s="5" t="s">
        <v>128</v>
      </c>
      <c r="B16" s="5" t="s">
        <v>129</v>
      </c>
      <c r="C16" s="6" t="str">
        <f>IF(KDTel="","",KDTel)&amp;IF(AND(KDTel&lt;&gt;"",KDMobil&lt;&gt;""),", ","")&amp;IF(KDMobil="","",KDMobil)</f>
        <v/>
      </c>
    </row>
    <row r="17" spans="1:3" x14ac:dyDescent="0.2">
      <c r="A17" s="5" t="s">
        <v>128</v>
      </c>
      <c r="B17" s="5" t="s">
        <v>130</v>
      </c>
      <c r="C17" s="6" t="str">
        <f>IF(KDFax="","",KDFax)</f>
        <v/>
      </c>
    </row>
    <row r="18" spans="1:3" x14ac:dyDescent="0.2">
      <c r="A18" s="5" t="s">
        <v>128</v>
      </c>
      <c r="B18" s="5" t="s">
        <v>131</v>
      </c>
      <c r="C18" s="6" t="str">
        <f>IF(KDEmail="","",KDEmail)</f>
        <v/>
      </c>
    </row>
    <row r="19" spans="1:3" x14ac:dyDescent="0.2">
      <c r="A19" s="31" t="s">
        <v>132</v>
      </c>
      <c r="B19" s="31" t="s">
        <v>631</v>
      </c>
      <c r="C19" s="32" t="str">
        <f>IF(KDBezeichnung1="","",KDBezeichnung1 &amp; " ")&amp;IF(KDBezeichnung2="","",KDBezeichnung2)</f>
        <v/>
      </c>
    </row>
    <row r="20" spans="1:3" x14ac:dyDescent="0.2">
      <c r="A20" s="31" t="s">
        <v>132</v>
      </c>
      <c r="B20" s="31" t="s">
        <v>599</v>
      </c>
      <c r="C20" s="32" t="str">
        <f>IF(KDStrasse="","",KDStrasse)</f>
        <v/>
      </c>
    </row>
    <row r="21" spans="1:3" x14ac:dyDescent="0.2">
      <c r="A21" s="31" t="s">
        <v>132</v>
      </c>
      <c r="B21" s="31" t="s">
        <v>614</v>
      </c>
      <c r="C21" s="32" t="str">
        <f>IF(KDPLZ="","",KDPLZ)</f>
        <v/>
      </c>
    </row>
    <row r="22" spans="1:3" x14ac:dyDescent="0.2">
      <c r="A22" s="31" t="s">
        <v>132</v>
      </c>
      <c r="B22" s="31" t="s">
        <v>615</v>
      </c>
      <c r="C22" s="32" t="str">
        <f>IF(KDOrt="","",KDOrt)</f>
        <v/>
      </c>
    </row>
    <row r="23" spans="1:3" x14ac:dyDescent="0.2">
      <c r="A23" s="31" t="s">
        <v>132</v>
      </c>
      <c r="B23" s="31" t="s">
        <v>450</v>
      </c>
      <c r="C23" s="32" t="str">
        <f>IF(KDTel="","",KDTel)&amp;IF(AND(KDTel&lt;&gt;"",KDMobil&lt;&gt;""),", ","")&amp;IF(KDMobil="","",KDMobil)</f>
        <v/>
      </c>
    </row>
    <row r="24" spans="1:3" x14ac:dyDescent="0.2">
      <c r="A24" s="31" t="s">
        <v>132</v>
      </c>
      <c r="B24" s="31" t="s">
        <v>451</v>
      </c>
      <c r="C24" s="32" t="str">
        <f>IF(KDFax="","",KDFax)</f>
        <v/>
      </c>
    </row>
    <row r="25" spans="1:3" x14ac:dyDescent="0.2">
      <c r="A25" s="31" t="s">
        <v>132</v>
      </c>
      <c r="B25" s="31" t="s">
        <v>452</v>
      </c>
      <c r="C25" s="32" t="str">
        <f>IF(KDEmail="","",KDEmail)</f>
        <v/>
      </c>
    </row>
    <row r="26" spans="1:3" x14ac:dyDescent="0.2">
      <c r="C26" s="4" t="s">
        <v>113</v>
      </c>
    </row>
    <row r="27" spans="1:3" x14ac:dyDescent="0.2">
      <c r="C27" s="4" t="s">
        <v>113</v>
      </c>
    </row>
    <row r="29" spans="1:3" x14ac:dyDescent="0.2">
      <c r="C29" s="4" t="s">
        <v>113</v>
      </c>
    </row>
    <row r="30" spans="1:3" x14ac:dyDescent="0.2">
      <c r="C30" s="4" t="s">
        <v>113</v>
      </c>
    </row>
    <row r="31" spans="1:3" x14ac:dyDescent="0.2">
      <c r="C31" s="4" t="s">
        <v>113</v>
      </c>
    </row>
    <row r="32" spans="1:3" x14ac:dyDescent="0.2">
      <c r="C32" s="4" t="s">
        <v>113</v>
      </c>
    </row>
    <row r="33" spans="3:3" x14ac:dyDescent="0.2">
      <c r="C33" s="4" t="s">
        <v>113</v>
      </c>
    </row>
  </sheetData>
  <sheetProtection sheet="1" objects="1" scenarios="1"/>
  <phoneticPr fontId="1" type="noConversion"/>
  <pageMargins left="0.78740157499999996" right="0.78740157499999996" top="0.984251969" bottom="0.984251969" header="0.4921259845" footer="0.4921259845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B10"/>
  <sheetViews>
    <sheetView showGridLines="0" showRowColHeaders="0" workbookViewId="0">
      <pane ySplit="1" topLeftCell="A2" activePane="bottomLeft" state="frozenSplit"/>
      <selection pane="bottomLeft" activeCell="B9" sqref="B9"/>
    </sheetView>
  </sheetViews>
  <sheetFormatPr baseColWidth="10" defaultRowHeight="12.75" x14ac:dyDescent="0.2"/>
  <cols>
    <col min="1" max="1" width="14.7109375" style="4" bestFit="1" customWidth="1"/>
    <col min="2" max="2" width="40.7109375" style="4" customWidth="1"/>
    <col min="3" max="16384" width="11.42578125" style="4"/>
  </cols>
  <sheetData>
    <row r="1" spans="1:2" ht="15" customHeight="1" x14ac:dyDescent="0.2">
      <c r="A1" s="2" t="s">
        <v>101</v>
      </c>
      <c r="B1" s="3"/>
    </row>
    <row r="2" spans="1:2" x14ac:dyDescent="0.2">
      <c r="A2" s="5" t="s">
        <v>102</v>
      </c>
      <c r="B2" s="6" t="s">
        <v>103</v>
      </c>
    </row>
    <row r="3" spans="1:2" x14ac:dyDescent="0.2">
      <c r="A3" s="5" t="s">
        <v>104</v>
      </c>
      <c r="B3" s="6" t="s">
        <v>671</v>
      </c>
    </row>
    <row r="4" spans="1:2" x14ac:dyDescent="0.2">
      <c r="A4" s="5" t="s">
        <v>105</v>
      </c>
      <c r="B4" s="6" t="s">
        <v>672</v>
      </c>
    </row>
    <row r="5" spans="1:2" x14ac:dyDescent="0.2">
      <c r="A5" s="5" t="s">
        <v>106</v>
      </c>
      <c r="B5" s="6" t="str">
        <f>ToolName &amp; " " &amp; ToolVersion &amp; " " &amp; ToolDatum</f>
        <v>Neuanlage eines Mandats V.3.93 (17.09.2012)</v>
      </c>
    </row>
    <row r="6" spans="1:2" x14ac:dyDescent="0.2">
      <c r="A6" s="5" t="s">
        <v>107</v>
      </c>
      <c r="B6" s="6" t="s">
        <v>108</v>
      </c>
    </row>
    <row r="7" spans="1:2" x14ac:dyDescent="0.2">
      <c r="A7" s="5" t="s">
        <v>109</v>
      </c>
      <c r="B7" s="6" t="b">
        <v>1</v>
      </c>
    </row>
    <row r="8" spans="1:2" x14ac:dyDescent="0.2">
      <c r="A8" s="5" t="s">
        <v>110</v>
      </c>
      <c r="B8" s="9" t="str">
        <f>IF(PersTitel="","",PersTitel &amp; " ") &amp; IF(PersVorname="","",PersVorname &amp; " ") &amp; IF(PersName="","",PersName)</f>
        <v/>
      </c>
    </row>
    <row r="9" spans="1:2" x14ac:dyDescent="0.2">
      <c r="A9" s="5" t="s">
        <v>111</v>
      </c>
      <c r="B9" s="6" t="str">
        <f>IF(ZPersName="","",ZPersName) &amp; IF(OR(ZPersName="",ZFaSteuernummer=""),""," / ") &amp; IF(ZFaSteuernummer="","",ZFaSteuernummer)</f>
        <v/>
      </c>
    </row>
    <row r="10" spans="1:2" x14ac:dyDescent="0.2">
      <c r="A10" s="5" t="s">
        <v>112</v>
      </c>
      <c r="B10" s="6" t="s">
        <v>673</v>
      </c>
    </row>
  </sheetData>
  <sheetProtection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pageSetUpPr fitToPage="1"/>
  </sheetPr>
  <dimension ref="A1:AZ199"/>
  <sheetViews>
    <sheetView showGridLines="0" showRowColHeaders="0" workbookViewId="0">
      <pane ySplit="1" topLeftCell="A20" activePane="bottomLeft" state="frozenSplit"/>
      <selection activeCell="F7" sqref="F7:AI7"/>
      <selection pane="bottomLeft" activeCell="E81" sqref="E81"/>
    </sheetView>
  </sheetViews>
  <sheetFormatPr baseColWidth="10" defaultColWidth="0" defaultRowHeight="12.75" zeroHeight="1" x14ac:dyDescent="0.2"/>
  <cols>
    <col min="1" max="1" width="0.85546875" customWidth="1"/>
    <col min="2" max="3" width="2.28515625" customWidth="1"/>
    <col min="4" max="4" width="2.7109375" customWidth="1"/>
    <col min="5" max="5" width="2.140625" customWidth="1"/>
    <col min="6" max="6" width="0.5703125" customWidth="1"/>
    <col min="7" max="8" width="2.5703125" customWidth="1"/>
    <col min="9" max="9" width="2.140625" customWidth="1"/>
    <col min="10" max="10" width="2.5703125" customWidth="1"/>
    <col min="11" max="11" width="0.5703125" customWidth="1"/>
    <col min="12" max="13" width="2.5703125" customWidth="1"/>
    <col min="14" max="14" width="2" customWidth="1"/>
    <col min="15" max="15" width="3.140625" style="52" customWidth="1"/>
    <col min="16" max="16" width="2.28515625" customWidth="1"/>
    <col min="17" max="17" width="2.140625" customWidth="1"/>
    <col min="18" max="18" width="0.42578125" customWidth="1"/>
    <col min="19" max="19" width="3.140625" customWidth="1"/>
    <col min="20" max="20" width="2" customWidth="1"/>
    <col min="21" max="21" width="0.5703125" customWidth="1"/>
    <col min="22" max="22" width="2.5703125" customWidth="1"/>
    <col min="23" max="23" width="2.140625" customWidth="1"/>
    <col min="24" max="24" width="0.42578125" customWidth="1"/>
    <col min="25" max="25" width="2.5703125" customWidth="1"/>
    <col min="26" max="26" width="2.28515625" customWidth="1"/>
    <col min="27" max="27" width="2.5703125" customWidth="1"/>
    <col min="28" max="28" width="0.5703125" customWidth="1"/>
    <col min="29" max="30" width="2.5703125" customWidth="1"/>
    <col min="31" max="31" width="2.28515625" customWidth="1"/>
    <col min="32" max="32" width="2.5703125" customWidth="1"/>
    <col min="33" max="33" width="3.140625" customWidth="1"/>
    <col min="34" max="34" width="2.28515625" customWidth="1"/>
    <col min="35" max="35" width="2.5703125" customWidth="1"/>
    <col min="36" max="36" width="0.5703125" customWidth="1"/>
    <col min="37" max="37" width="1.7109375" customWidth="1"/>
    <col min="38" max="38" width="3.140625" customWidth="1"/>
    <col min="39" max="39" width="2.28515625" customWidth="1"/>
    <col min="40" max="40" width="2.5703125" customWidth="1"/>
    <col min="41" max="41" width="0.5703125" customWidth="1"/>
    <col min="42" max="44" width="2.5703125" customWidth="1"/>
    <col min="45" max="45" width="2" customWidth="1"/>
    <col min="46" max="46" width="2.85546875" customWidth="1"/>
    <col min="47" max="47" width="2.28515625" customWidth="1"/>
    <col min="48" max="48" width="2.7109375" customWidth="1"/>
    <col min="49" max="51" width="2.5703125" customWidth="1"/>
    <col min="52" max="52" width="0.85546875" customWidth="1"/>
    <col min="53" max="16384" width="11.42578125" hidden="1"/>
  </cols>
  <sheetData>
    <row r="1" spans="1:52" ht="18" customHeight="1" x14ac:dyDescent="0.2">
      <c r="A1" s="1"/>
      <c r="B1" s="1"/>
      <c r="C1" s="199"/>
      <c r="D1" s="217" t="s">
        <v>466</v>
      </c>
      <c r="E1" s="217"/>
      <c r="F1" s="217"/>
      <c r="G1" s="217"/>
      <c r="H1" s="217"/>
      <c r="I1" s="217"/>
      <c r="J1" s="217"/>
      <c r="K1" s="217"/>
      <c r="L1" s="217"/>
      <c r="M1" s="21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9" customHeight="1" x14ac:dyDescent="0.2">
      <c r="A3" s="1"/>
      <c r="B3" s="42"/>
      <c r="C3" s="42"/>
      <c r="D3" s="253" t="s">
        <v>113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42"/>
      <c r="AX3" s="42"/>
      <c r="AY3" s="42"/>
      <c r="AZ3" s="1"/>
    </row>
    <row r="4" spans="1:52" ht="9" customHeight="1" thickBot="1" x14ac:dyDescent="0.25">
      <c r="A4" s="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1"/>
    </row>
    <row r="5" spans="1:52" ht="15" customHeight="1" x14ac:dyDescent="0.2">
      <c r="A5" s="1"/>
      <c r="B5" s="42"/>
      <c r="C5" s="42"/>
      <c r="D5" s="4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4"/>
      <c r="AW5" s="46"/>
      <c r="AX5" s="42"/>
      <c r="AY5" s="42"/>
      <c r="AZ5" s="1"/>
    </row>
    <row r="6" spans="1:52" ht="4.5" customHeight="1" x14ac:dyDescent="0.2">
      <c r="A6" s="1"/>
      <c r="B6" s="42"/>
      <c r="C6" s="42"/>
      <c r="D6" s="42"/>
      <c r="E6" s="267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93"/>
      <c r="AR6" s="93"/>
      <c r="AS6" s="93"/>
      <c r="AT6" s="93"/>
      <c r="AU6" s="94"/>
      <c r="AV6" s="45"/>
      <c r="AW6" s="46"/>
      <c r="AX6" s="42"/>
      <c r="AY6" s="42"/>
      <c r="AZ6" s="1"/>
    </row>
    <row r="7" spans="1:52" ht="16.5" customHeight="1" x14ac:dyDescent="0.2">
      <c r="A7" s="1"/>
      <c r="B7" s="42"/>
      <c r="C7" s="42"/>
      <c r="D7" s="42"/>
      <c r="E7" s="228" t="s">
        <v>80</v>
      </c>
      <c r="F7" s="229"/>
      <c r="G7" s="229"/>
      <c r="H7" s="229"/>
      <c r="I7" s="229"/>
      <c r="J7" s="229"/>
      <c r="K7" s="229"/>
      <c r="L7" s="269" t="str">
        <f>IF(ZFaSteuernummer="","",ZFaSteuernummer)</f>
        <v/>
      </c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52"/>
      <c r="AC7" s="52"/>
      <c r="AD7" s="52"/>
      <c r="AE7" s="52"/>
      <c r="AF7" s="104"/>
      <c r="AG7" s="52"/>
      <c r="AH7" s="52"/>
      <c r="AI7" s="52"/>
      <c r="AJ7" s="52"/>
      <c r="AK7" s="52"/>
      <c r="AL7" s="52"/>
      <c r="AM7" s="52"/>
      <c r="AN7" s="52"/>
      <c r="AO7" s="52"/>
      <c r="AP7" s="37"/>
      <c r="AQ7" s="37"/>
      <c r="AR7" s="37"/>
      <c r="AS7" s="37"/>
      <c r="AT7" s="37"/>
      <c r="AU7" s="41"/>
      <c r="AV7" s="45"/>
      <c r="AW7" s="46"/>
      <c r="AX7" s="42"/>
      <c r="AY7" s="42"/>
      <c r="AZ7" s="1"/>
    </row>
    <row r="8" spans="1:52" ht="3.75" customHeight="1" x14ac:dyDescent="0.2">
      <c r="A8" s="1"/>
      <c r="B8" s="42"/>
      <c r="C8" s="42"/>
      <c r="D8" s="42"/>
      <c r="E8" s="77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37"/>
      <c r="AR8" s="37"/>
      <c r="AS8" s="37"/>
      <c r="AT8" s="37"/>
      <c r="AU8" s="41"/>
      <c r="AV8" s="45"/>
      <c r="AW8" s="46"/>
      <c r="AX8" s="42"/>
      <c r="AY8" s="42"/>
      <c r="AZ8" s="1"/>
    </row>
    <row r="9" spans="1:52" ht="3" customHeight="1" x14ac:dyDescent="0.2">
      <c r="A9" s="1"/>
      <c r="B9" s="42"/>
      <c r="C9" s="42"/>
      <c r="D9" s="42"/>
      <c r="E9" s="100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40"/>
      <c r="AR9" s="40"/>
      <c r="AS9" s="40"/>
      <c r="AT9" s="40"/>
      <c r="AU9" s="67"/>
      <c r="AV9" s="45"/>
      <c r="AW9" s="46"/>
      <c r="AX9" s="42"/>
      <c r="AY9" s="42"/>
      <c r="AZ9" s="1"/>
    </row>
    <row r="10" spans="1:52" ht="16.5" customHeight="1" x14ac:dyDescent="0.2">
      <c r="A10" s="1"/>
      <c r="B10" s="42"/>
      <c r="C10" s="42"/>
      <c r="D10" s="42"/>
      <c r="E10" s="213" t="s">
        <v>674</v>
      </c>
      <c r="F10" s="49"/>
      <c r="G10" s="265" t="s">
        <v>66</v>
      </c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49"/>
      <c r="AF10" s="49"/>
      <c r="AG10" s="264" t="s">
        <v>67</v>
      </c>
      <c r="AH10" s="265"/>
      <c r="AI10" s="265"/>
      <c r="AJ10" s="265"/>
      <c r="AK10" s="265"/>
      <c r="AL10" s="265"/>
      <c r="AM10" s="265"/>
      <c r="AN10" s="265"/>
      <c r="AO10" s="265"/>
      <c r="AP10" s="63"/>
      <c r="AQ10" s="37"/>
      <c r="AR10" s="37"/>
      <c r="AS10" s="37"/>
      <c r="AT10" s="37"/>
      <c r="AU10" s="41"/>
      <c r="AV10" s="45"/>
      <c r="AW10" s="46"/>
      <c r="AX10" s="42"/>
      <c r="AY10" s="42"/>
      <c r="AZ10" s="1"/>
    </row>
    <row r="11" spans="1:52" ht="3" customHeight="1" x14ac:dyDescent="0.2">
      <c r="A11" s="1"/>
      <c r="B11" s="42"/>
      <c r="C11" s="42"/>
      <c r="D11" s="42"/>
      <c r="E11" s="35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63"/>
      <c r="AM11" s="63"/>
      <c r="AN11" s="63"/>
      <c r="AO11" s="63"/>
      <c r="AP11" s="63"/>
      <c r="AQ11" s="37"/>
      <c r="AR11" s="37"/>
      <c r="AS11" s="37"/>
      <c r="AT11" s="37"/>
      <c r="AU11" s="41"/>
      <c r="AV11" s="45"/>
      <c r="AW11" s="46"/>
      <c r="AX11" s="42"/>
      <c r="AY11" s="42"/>
      <c r="AZ11" s="1"/>
    </row>
    <row r="12" spans="1:52" ht="6.75" customHeight="1" x14ac:dyDescent="0.2">
      <c r="A12" s="1"/>
      <c r="B12" s="42"/>
      <c r="C12" s="42"/>
      <c r="D12" s="42"/>
      <c r="E12" s="219" t="s">
        <v>99</v>
      </c>
      <c r="F12" s="216"/>
      <c r="G12" s="216"/>
      <c r="H12" s="216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216" t="s">
        <v>100</v>
      </c>
      <c r="W12" s="216"/>
      <c r="X12" s="216"/>
      <c r="Y12" s="216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63"/>
      <c r="AM12" s="63"/>
      <c r="AN12" s="63"/>
      <c r="AO12" s="63"/>
      <c r="AP12" s="63"/>
      <c r="AQ12" s="37"/>
      <c r="AR12" s="37"/>
      <c r="AS12" s="37"/>
      <c r="AT12" s="37"/>
      <c r="AU12" s="41"/>
      <c r="AV12" s="45"/>
      <c r="AW12" s="46"/>
      <c r="AX12" s="42"/>
      <c r="AY12" s="42"/>
      <c r="AZ12" s="1"/>
    </row>
    <row r="13" spans="1:52" ht="16.5" customHeight="1" x14ac:dyDescent="0.2">
      <c r="A13" s="1"/>
      <c r="B13" s="42"/>
      <c r="C13" s="42"/>
      <c r="D13" s="42"/>
      <c r="E13" s="218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39"/>
      <c r="R13" s="39"/>
      <c r="S13" s="39"/>
      <c r="T13" s="39"/>
      <c r="U13" s="39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39"/>
      <c r="AG13" s="39"/>
      <c r="AH13" s="39"/>
      <c r="AI13" s="39"/>
      <c r="AJ13" s="39"/>
      <c r="AK13" s="39"/>
      <c r="AL13" s="63"/>
      <c r="AM13" s="63"/>
      <c r="AN13" s="63"/>
      <c r="AO13" s="63"/>
      <c r="AP13" s="63"/>
      <c r="AQ13" s="37"/>
      <c r="AR13" s="37"/>
      <c r="AS13" s="37"/>
      <c r="AT13" s="37"/>
      <c r="AU13" s="41"/>
      <c r="AV13" s="45"/>
      <c r="AW13" s="46"/>
      <c r="AX13" s="42"/>
      <c r="AY13" s="42"/>
      <c r="AZ13" s="1"/>
    </row>
    <row r="14" spans="1:52" ht="1.5" customHeight="1" x14ac:dyDescent="0.2">
      <c r="A14" s="1"/>
      <c r="B14" s="42"/>
      <c r="C14" s="42"/>
      <c r="D14" s="42"/>
      <c r="E14" s="35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63"/>
      <c r="AM14" s="63"/>
      <c r="AN14" s="63"/>
      <c r="AO14" s="63"/>
      <c r="AP14" s="63"/>
      <c r="AQ14" s="37"/>
      <c r="AR14" s="37"/>
      <c r="AS14" s="37"/>
      <c r="AT14" s="37"/>
      <c r="AU14" s="41"/>
      <c r="AV14" s="45"/>
      <c r="AW14" s="46"/>
      <c r="AX14" s="42"/>
      <c r="AY14" s="42"/>
      <c r="AZ14" s="1"/>
    </row>
    <row r="15" spans="1:52" ht="6.75" customHeight="1" x14ac:dyDescent="0.2">
      <c r="A15" s="1"/>
      <c r="B15" s="42"/>
      <c r="C15" s="42"/>
      <c r="D15" s="42"/>
      <c r="E15" s="219" t="s">
        <v>559</v>
      </c>
      <c r="F15" s="216"/>
      <c r="G15" s="216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63"/>
      <c r="AM15" s="63"/>
      <c r="AN15" s="63"/>
      <c r="AO15" s="63"/>
      <c r="AP15" s="63"/>
      <c r="AQ15" s="37"/>
      <c r="AR15" s="37"/>
      <c r="AS15" s="37"/>
      <c r="AT15" s="37"/>
      <c r="AU15" s="41"/>
      <c r="AV15" s="45"/>
      <c r="AW15" s="46"/>
      <c r="AX15" s="42"/>
      <c r="AY15" s="42"/>
      <c r="AZ15" s="1"/>
    </row>
    <row r="16" spans="1:52" ht="16.5" customHeight="1" x14ac:dyDescent="0.2">
      <c r="A16" s="1"/>
      <c r="B16" s="42"/>
      <c r="C16" s="42"/>
      <c r="D16" s="42"/>
      <c r="E16" s="218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39"/>
      <c r="AG16" s="39"/>
      <c r="AH16" s="39"/>
      <c r="AI16" s="39"/>
      <c r="AJ16" s="39"/>
      <c r="AK16" s="39"/>
      <c r="AL16" s="63"/>
      <c r="AM16" s="63"/>
      <c r="AN16" s="63"/>
      <c r="AO16" s="63"/>
      <c r="AP16" s="63"/>
      <c r="AQ16" s="37"/>
      <c r="AR16" s="37"/>
      <c r="AS16" s="37"/>
      <c r="AT16" s="37"/>
      <c r="AU16" s="41"/>
      <c r="AV16" s="45"/>
      <c r="AW16" s="46"/>
      <c r="AX16" s="42"/>
      <c r="AY16" s="42"/>
      <c r="AZ16" s="1"/>
    </row>
    <row r="17" spans="1:52" ht="1.5" customHeight="1" x14ac:dyDescent="0.2">
      <c r="A17" s="1"/>
      <c r="B17" s="42"/>
      <c r="C17" s="42"/>
      <c r="D17" s="42"/>
      <c r="E17" s="35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63"/>
      <c r="AM17" s="63"/>
      <c r="AN17" s="63"/>
      <c r="AO17" s="63"/>
      <c r="AP17" s="63"/>
      <c r="AQ17" s="37"/>
      <c r="AR17" s="37"/>
      <c r="AS17" s="37"/>
      <c r="AT17" s="37"/>
      <c r="AU17" s="41"/>
      <c r="AV17" s="45"/>
      <c r="AW17" s="46"/>
      <c r="AX17" s="42"/>
      <c r="AY17" s="42"/>
      <c r="AZ17" s="1"/>
    </row>
    <row r="18" spans="1:52" ht="6.75" customHeight="1" x14ac:dyDescent="0.2">
      <c r="A18" s="1"/>
      <c r="B18" s="42"/>
      <c r="C18" s="42"/>
      <c r="D18" s="42"/>
      <c r="E18" s="38" t="s">
        <v>560</v>
      </c>
      <c r="F18" s="73"/>
      <c r="G18" s="7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63"/>
      <c r="AM18" s="63"/>
      <c r="AN18" s="63"/>
      <c r="AO18" s="63"/>
      <c r="AP18" s="63"/>
      <c r="AQ18" s="37"/>
      <c r="AR18" s="37"/>
      <c r="AS18" s="37"/>
      <c r="AT18" s="37"/>
      <c r="AU18" s="41"/>
      <c r="AV18" s="45"/>
      <c r="AW18" s="46"/>
      <c r="AX18" s="42"/>
      <c r="AY18" s="42"/>
      <c r="AZ18" s="1"/>
    </row>
    <row r="19" spans="1:52" ht="16.5" customHeight="1" x14ac:dyDescent="0.2">
      <c r="A19" s="1"/>
      <c r="B19" s="42"/>
      <c r="C19" s="42"/>
      <c r="D19" s="42"/>
      <c r="E19" s="218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52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63"/>
      <c r="AM19" s="63"/>
      <c r="AN19" s="63"/>
      <c r="AO19" s="63"/>
      <c r="AP19" s="63"/>
      <c r="AQ19" s="37"/>
      <c r="AR19" s="37"/>
      <c r="AS19" s="37"/>
      <c r="AT19" s="37"/>
      <c r="AU19" s="41"/>
      <c r="AV19" s="45"/>
      <c r="AW19" s="46"/>
      <c r="AX19" s="42"/>
      <c r="AY19" s="42"/>
      <c r="AZ19" s="1"/>
    </row>
    <row r="20" spans="1:52" ht="1.5" customHeight="1" x14ac:dyDescent="0.2">
      <c r="A20" s="1"/>
      <c r="B20" s="42"/>
      <c r="C20" s="42"/>
      <c r="D20" s="42"/>
      <c r="E20" s="35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63"/>
      <c r="AM20" s="63"/>
      <c r="AN20" s="63"/>
      <c r="AO20" s="63"/>
      <c r="AP20" s="63"/>
      <c r="AQ20" s="37"/>
      <c r="AR20" s="37"/>
      <c r="AS20" s="37"/>
      <c r="AT20" s="37"/>
      <c r="AU20" s="41"/>
      <c r="AV20" s="45"/>
      <c r="AW20" s="46"/>
      <c r="AX20" s="42"/>
      <c r="AY20" s="42"/>
      <c r="AZ20" s="1"/>
    </row>
    <row r="21" spans="1:52" ht="6.75" customHeight="1" x14ac:dyDescent="0.2">
      <c r="A21" s="1"/>
      <c r="B21" s="42"/>
      <c r="C21" s="42"/>
      <c r="D21" s="42"/>
      <c r="E21" s="219" t="s">
        <v>561</v>
      </c>
      <c r="F21" s="216"/>
      <c r="G21" s="216"/>
      <c r="H21" s="216"/>
      <c r="I21" s="216"/>
      <c r="J21" s="216"/>
      <c r="K21" s="216"/>
      <c r="L21" s="83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63"/>
      <c r="AM21" s="63"/>
      <c r="AN21" s="63"/>
      <c r="AO21" s="63"/>
      <c r="AP21" s="63"/>
      <c r="AQ21" s="37"/>
      <c r="AR21" s="37"/>
      <c r="AS21" s="37"/>
      <c r="AT21" s="37"/>
      <c r="AU21" s="41"/>
      <c r="AV21" s="45"/>
      <c r="AW21" s="46"/>
      <c r="AX21" s="42"/>
      <c r="AY21" s="42"/>
      <c r="AZ21" s="1"/>
    </row>
    <row r="22" spans="1:52" ht="16.5" customHeight="1" x14ac:dyDescent="0.2">
      <c r="A22" s="1"/>
      <c r="B22" s="42"/>
      <c r="C22" s="42"/>
      <c r="D22" s="42"/>
      <c r="E22" s="218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5"/>
      <c r="AV22" s="45"/>
      <c r="AW22" s="46"/>
      <c r="AX22" s="42"/>
      <c r="AY22" s="42"/>
      <c r="AZ22" s="1"/>
    </row>
    <row r="23" spans="1:52" ht="1.5" customHeight="1" x14ac:dyDescent="0.2">
      <c r="A23" s="1"/>
      <c r="B23" s="42"/>
      <c r="C23" s="42"/>
      <c r="D23" s="42"/>
      <c r="E23" s="4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45"/>
      <c r="AW23" s="46"/>
      <c r="AX23" s="42"/>
      <c r="AY23" s="42"/>
      <c r="AZ23" s="1"/>
    </row>
    <row r="24" spans="1:52" ht="6.75" customHeight="1" x14ac:dyDescent="0.2">
      <c r="A24" s="1"/>
      <c r="B24" s="42"/>
      <c r="C24" s="42"/>
      <c r="D24" s="42"/>
      <c r="E24" s="219" t="s">
        <v>562</v>
      </c>
      <c r="F24" s="216"/>
      <c r="G24" s="216"/>
      <c r="H24" s="216"/>
      <c r="I24" s="216"/>
      <c r="J24" s="216"/>
      <c r="K24" s="216"/>
      <c r="L24" s="216"/>
      <c r="M24" s="216"/>
      <c r="N24" s="216"/>
      <c r="O24" s="83"/>
      <c r="P24" s="8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41"/>
      <c r="AV24" s="45"/>
      <c r="AW24" s="46"/>
      <c r="AX24" s="42"/>
      <c r="AY24" s="42"/>
      <c r="AZ24" s="1"/>
    </row>
    <row r="25" spans="1:52" ht="16.5" customHeight="1" x14ac:dyDescent="0.2">
      <c r="A25" s="1"/>
      <c r="B25" s="42"/>
      <c r="C25" s="42"/>
      <c r="D25" s="42"/>
      <c r="E25" s="218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5"/>
      <c r="AV25" s="45"/>
      <c r="AW25" s="46"/>
      <c r="AX25" s="42"/>
      <c r="AY25" s="42"/>
      <c r="AZ25" s="1"/>
    </row>
    <row r="26" spans="1:52" ht="1.5" customHeight="1" x14ac:dyDescent="0.2">
      <c r="A26" s="1"/>
      <c r="B26" s="42"/>
      <c r="C26" s="42"/>
      <c r="D26" s="42"/>
      <c r="E26" s="52"/>
      <c r="F26" s="52"/>
      <c r="G26" s="52"/>
      <c r="H26" s="52"/>
      <c r="I26" s="52"/>
      <c r="J26" s="52"/>
      <c r="K26" s="52"/>
      <c r="L26" s="52"/>
      <c r="M26" s="52"/>
      <c r="N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104"/>
      <c r="AR26" s="104"/>
      <c r="AS26" s="104"/>
      <c r="AT26" s="104"/>
      <c r="AU26" s="52"/>
      <c r="AV26" s="45"/>
      <c r="AW26" s="46"/>
      <c r="AX26" s="42"/>
      <c r="AY26" s="42"/>
      <c r="AZ26" s="1"/>
    </row>
    <row r="27" spans="1:52" ht="6.75" customHeight="1" x14ac:dyDescent="0.2">
      <c r="A27" s="1"/>
      <c r="B27" s="42"/>
      <c r="C27" s="42"/>
      <c r="D27" s="42"/>
      <c r="E27" s="219" t="s">
        <v>563</v>
      </c>
      <c r="F27" s="216"/>
      <c r="G27" s="216"/>
      <c r="H27" s="216"/>
      <c r="I27" s="216"/>
      <c r="J27" s="216"/>
      <c r="K27" s="216"/>
      <c r="L27" s="216"/>
      <c r="M27" s="216"/>
      <c r="N27" s="216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45"/>
      <c r="AW27" s="46"/>
      <c r="AX27" s="42"/>
      <c r="AY27" s="42"/>
      <c r="AZ27" s="1"/>
    </row>
    <row r="28" spans="1:52" ht="16.5" customHeight="1" x14ac:dyDescent="0.2">
      <c r="A28" s="1"/>
      <c r="B28" s="42"/>
      <c r="C28" s="42"/>
      <c r="D28" s="42"/>
      <c r="E28" s="218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5"/>
      <c r="AV28" s="45"/>
      <c r="AW28" s="46"/>
      <c r="AX28" s="42"/>
      <c r="AY28" s="42"/>
      <c r="AZ28" s="1"/>
    </row>
    <row r="29" spans="1:52" ht="1.5" customHeight="1" x14ac:dyDescent="0.2">
      <c r="A29" s="1"/>
      <c r="B29" s="42"/>
      <c r="C29" s="42"/>
      <c r="D29" s="42"/>
      <c r="E29" s="237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45"/>
      <c r="AW29" s="46"/>
      <c r="AX29" s="42"/>
      <c r="AY29" s="42"/>
      <c r="AZ29" s="1"/>
    </row>
    <row r="30" spans="1:52" ht="3" customHeight="1" x14ac:dyDescent="0.2">
      <c r="A30" s="1"/>
      <c r="B30" s="42"/>
      <c r="C30" s="42"/>
      <c r="D30" s="42"/>
      <c r="E30" s="95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67"/>
      <c r="AV30" s="45"/>
      <c r="AW30" s="46"/>
      <c r="AX30" s="42"/>
      <c r="AY30" s="42"/>
      <c r="AZ30" s="1"/>
    </row>
    <row r="31" spans="1:52" ht="16.5" customHeight="1" x14ac:dyDescent="0.2">
      <c r="A31" s="1"/>
      <c r="B31" s="42"/>
      <c r="C31" s="42"/>
      <c r="D31" s="42"/>
      <c r="E31" s="206"/>
      <c r="F31" s="81"/>
      <c r="G31" s="265" t="s">
        <v>68</v>
      </c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37"/>
      <c r="AG31" s="264" t="s">
        <v>67</v>
      </c>
      <c r="AH31" s="265"/>
      <c r="AI31" s="265"/>
      <c r="AJ31" s="265"/>
      <c r="AK31" s="265"/>
      <c r="AL31" s="265"/>
      <c r="AM31" s="265"/>
      <c r="AN31" s="265"/>
      <c r="AO31" s="265"/>
      <c r="AP31" s="37"/>
      <c r="AQ31" s="37"/>
      <c r="AR31" s="37"/>
      <c r="AS31" s="37"/>
      <c r="AT31" s="37"/>
      <c r="AU31" s="37"/>
      <c r="AV31" s="45"/>
      <c r="AW31" s="46"/>
      <c r="AX31" s="42"/>
      <c r="AY31" s="42"/>
      <c r="AZ31" s="1"/>
    </row>
    <row r="32" spans="1:52" ht="3" customHeight="1" x14ac:dyDescent="0.2">
      <c r="A32" s="1"/>
      <c r="B32" s="42"/>
      <c r="C32" s="42"/>
      <c r="D32" s="42"/>
      <c r="E32" s="80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45"/>
      <c r="AW32" s="46"/>
      <c r="AX32" s="42"/>
      <c r="AY32" s="42"/>
      <c r="AZ32" s="1"/>
    </row>
    <row r="33" spans="1:52" ht="6.75" customHeight="1" x14ac:dyDescent="0.2">
      <c r="A33" s="1"/>
      <c r="B33" s="42"/>
      <c r="C33" s="42"/>
      <c r="D33" s="42"/>
      <c r="E33" s="219" t="s">
        <v>99</v>
      </c>
      <c r="F33" s="216"/>
      <c r="G33" s="216"/>
      <c r="H33" s="216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37"/>
      <c r="U33" s="37"/>
      <c r="V33" s="216" t="s">
        <v>100</v>
      </c>
      <c r="W33" s="216"/>
      <c r="X33" s="216"/>
      <c r="Y33" s="216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45"/>
      <c r="AW33" s="46"/>
      <c r="AX33" s="42"/>
      <c r="AY33" s="42"/>
      <c r="AZ33" s="1"/>
    </row>
    <row r="34" spans="1:52" ht="16.5" customHeight="1" x14ac:dyDescent="0.2">
      <c r="A34" s="1"/>
      <c r="B34" s="42"/>
      <c r="C34" s="42"/>
      <c r="D34" s="42"/>
      <c r="E34" s="218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81"/>
      <c r="R34" s="81"/>
      <c r="S34" s="81"/>
      <c r="T34" s="37"/>
      <c r="U34" s="37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45"/>
      <c r="AW34" s="46"/>
      <c r="AX34" s="42"/>
      <c r="AY34" s="42"/>
      <c r="AZ34" s="1"/>
    </row>
    <row r="35" spans="1:52" ht="1.5" customHeight="1" x14ac:dyDescent="0.2">
      <c r="A35" s="1"/>
      <c r="B35" s="42"/>
      <c r="C35" s="42"/>
      <c r="D35" s="42"/>
      <c r="E35" s="80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45"/>
      <c r="AW35" s="46"/>
      <c r="AX35" s="42"/>
      <c r="AY35" s="42"/>
      <c r="AZ35" s="1"/>
    </row>
    <row r="36" spans="1:52" ht="6.75" customHeight="1" x14ac:dyDescent="0.2">
      <c r="A36" s="1"/>
      <c r="B36" s="42"/>
      <c r="C36" s="42"/>
      <c r="D36" s="42"/>
      <c r="E36" s="219" t="s">
        <v>559</v>
      </c>
      <c r="F36" s="216"/>
      <c r="G36" s="216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45"/>
      <c r="AW36" s="46"/>
      <c r="AX36" s="42"/>
      <c r="AY36" s="42"/>
      <c r="AZ36" s="1"/>
    </row>
    <row r="37" spans="1:52" ht="16.5" customHeight="1" x14ac:dyDescent="0.2">
      <c r="A37" s="1"/>
      <c r="B37" s="42"/>
      <c r="C37" s="42"/>
      <c r="D37" s="42"/>
      <c r="E37" s="218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45"/>
      <c r="AW37" s="46"/>
      <c r="AX37" s="42"/>
      <c r="AY37" s="42"/>
      <c r="AZ37" s="1"/>
    </row>
    <row r="38" spans="1:52" ht="1.5" customHeight="1" x14ac:dyDescent="0.2">
      <c r="A38" s="1"/>
      <c r="B38" s="42"/>
      <c r="C38" s="42"/>
      <c r="D38" s="42"/>
      <c r="E38" s="80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45"/>
      <c r="AW38" s="46"/>
      <c r="AX38" s="42"/>
      <c r="AY38" s="42"/>
      <c r="AZ38" s="1"/>
    </row>
    <row r="39" spans="1:52" ht="6.75" customHeight="1" x14ac:dyDescent="0.2">
      <c r="A39" s="1"/>
      <c r="B39" s="42"/>
      <c r="C39" s="42"/>
      <c r="D39" s="42"/>
      <c r="E39" s="219" t="s">
        <v>560</v>
      </c>
      <c r="F39" s="216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45"/>
      <c r="AW39" s="46"/>
      <c r="AX39" s="42"/>
      <c r="AY39" s="42"/>
      <c r="AZ39" s="1"/>
    </row>
    <row r="40" spans="1:52" ht="16.5" customHeight="1" x14ac:dyDescent="0.2">
      <c r="A40" s="1"/>
      <c r="B40" s="42"/>
      <c r="C40" s="42"/>
      <c r="D40" s="42"/>
      <c r="E40" s="218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104"/>
      <c r="S40" s="81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45"/>
      <c r="AW40" s="46"/>
      <c r="AX40" s="42"/>
      <c r="AY40" s="42"/>
      <c r="AZ40" s="1"/>
    </row>
    <row r="41" spans="1:52" ht="1.5" customHeight="1" x14ac:dyDescent="0.2">
      <c r="A41" s="1"/>
      <c r="B41" s="42"/>
      <c r="C41" s="42"/>
      <c r="D41" s="42"/>
      <c r="E41" s="80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45"/>
      <c r="AW41" s="46"/>
      <c r="AX41" s="42"/>
      <c r="AY41" s="42"/>
      <c r="AZ41" s="1"/>
    </row>
    <row r="42" spans="1:52" ht="6.75" customHeight="1" x14ac:dyDescent="0.2">
      <c r="A42" s="1"/>
      <c r="B42" s="42"/>
      <c r="C42" s="42"/>
      <c r="D42" s="42"/>
      <c r="E42" s="219" t="s">
        <v>561</v>
      </c>
      <c r="F42" s="216"/>
      <c r="G42" s="216"/>
      <c r="H42" s="216"/>
      <c r="I42" s="216"/>
      <c r="J42" s="216"/>
      <c r="K42" s="216"/>
      <c r="L42" s="81"/>
      <c r="M42" s="81"/>
      <c r="N42" s="81"/>
      <c r="O42" s="81"/>
      <c r="P42" s="81"/>
      <c r="Q42" s="81"/>
      <c r="R42" s="81"/>
      <c r="S42" s="81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45"/>
      <c r="AW42" s="46"/>
      <c r="AX42" s="42"/>
      <c r="AY42" s="42"/>
      <c r="AZ42" s="1"/>
    </row>
    <row r="43" spans="1:52" ht="16.5" customHeight="1" x14ac:dyDescent="0.2">
      <c r="A43" s="1"/>
      <c r="B43" s="42"/>
      <c r="C43" s="42"/>
      <c r="D43" s="42"/>
      <c r="E43" s="218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5"/>
      <c r="AV43" s="45"/>
      <c r="AW43" s="46"/>
      <c r="AX43" s="42"/>
      <c r="AY43" s="42"/>
      <c r="AZ43" s="1"/>
    </row>
    <row r="44" spans="1:52" ht="1.5" customHeight="1" x14ac:dyDescent="0.2">
      <c r="A44" s="1"/>
      <c r="B44" s="42"/>
      <c r="C44" s="42"/>
      <c r="D44" s="42"/>
      <c r="E44" s="80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45"/>
      <c r="AW44" s="46"/>
      <c r="AX44" s="42"/>
      <c r="AY44" s="42"/>
      <c r="AZ44" s="1"/>
    </row>
    <row r="45" spans="1:52" ht="6.75" customHeight="1" x14ac:dyDescent="0.2">
      <c r="A45" s="1"/>
      <c r="B45" s="42"/>
      <c r="C45" s="42"/>
      <c r="D45" s="42"/>
      <c r="E45" s="219" t="s">
        <v>562</v>
      </c>
      <c r="F45" s="216"/>
      <c r="G45" s="216"/>
      <c r="H45" s="216"/>
      <c r="I45" s="216"/>
      <c r="J45" s="216"/>
      <c r="K45" s="216"/>
      <c r="L45" s="216"/>
      <c r="M45" s="216"/>
      <c r="N45" s="216"/>
      <c r="O45" s="81"/>
      <c r="P45" s="81"/>
      <c r="Q45" s="81"/>
      <c r="R45" s="81"/>
      <c r="S45" s="81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45"/>
      <c r="AW45" s="46"/>
      <c r="AX45" s="42"/>
      <c r="AY45" s="42"/>
      <c r="AZ45" s="1"/>
    </row>
    <row r="46" spans="1:52" ht="16.5" customHeight="1" x14ac:dyDescent="0.2">
      <c r="A46" s="1"/>
      <c r="B46" s="42"/>
      <c r="C46" s="42"/>
      <c r="D46" s="42"/>
      <c r="E46" s="218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5"/>
      <c r="AV46" s="45"/>
      <c r="AW46" s="46"/>
      <c r="AX46" s="42"/>
      <c r="AY46" s="42"/>
      <c r="AZ46" s="1"/>
    </row>
    <row r="47" spans="1:52" ht="1.5" customHeight="1" x14ac:dyDescent="0.2">
      <c r="A47" s="1"/>
      <c r="B47" s="42"/>
      <c r="C47" s="42"/>
      <c r="D47" s="42"/>
      <c r="E47" s="80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41"/>
      <c r="AV47" s="45"/>
      <c r="AW47" s="46"/>
      <c r="AX47" s="42"/>
      <c r="AY47" s="42"/>
      <c r="AZ47" s="1"/>
    </row>
    <row r="48" spans="1:52" ht="6.75" customHeight="1" x14ac:dyDescent="0.2">
      <c r="A48" s="1"/>
      <c r="B48" s="42"/>
      <c r="C48" s="42"/>
      <c r="D48" s="42"/>
      <c r="E48" s="219" t="s">
        <v>563</v>
      </c>
      <c r="F48" s="216"/>
      <c r="G48" s="216"/>
      <c r="H48" s="216"/>
      <c r="I48" s="216"/>
      <c r="J48" s="216"/>
      <c r="K48" s="216"/>
      <c r="L48" s="216"/>
      <c r="M48" s="216"/>
      <c r="N48" s="216"/>
      <c r="O48" s="81"/>
      <c r="P48" s="81"/>
      <c r="Q48" s="81"/>
      <c r="R48" s="81"/>
      <c r="S48" s="81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41"/>
      <c r="AV48" s="45"/>
      <c r="AW48" s="46"/>
      <c r="AX48" s="42"/>
      <c r="AY48" s="42"/>
      <c r="AZ48" s="1"/>
    </row>
    <row r="49" spans="1:52" ht="16.5" customHeight="1" x14ac:dyDescent="0.2">
      <c r="A49" s="1"/>
      <c r="B49" s="42"/>
      <c r="C49" s="42"/>
      <c r="D49" s="42"/>
      <c r="E49" s="218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5"/>
      <c r="AV49" s="45"/>
      <c r="AW49" s="46"/>
      <c r="AX49" s="42"/>
      <c r="AY49" s="42"/>
      <c r="AZ49" s="1"/>
    </row>
    <row r="50" spans="1:52" ht="1.5" customHeight="1" x14ac:dyDescent="0.2">
      <c r="A50" s="1"/>
      <c r="B50" s="42"/>
      <c r="C50" s="42"/>
      <c r="D50" s="42"/>
      <c r="E50" s="97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99"/>
      <c r="AV50" s="45"/>
      <c r="AW50" s="46"/>
      <c r="AX50" s="42"/>
      <c r="AY50" s="42"/>
      <c r="AZ50" s="1"/>
    </row>
    <row r="51" spans="1:52" ht="12.75" customHeight="1" x14ac:dyDescent="0.2">
      <c r="A51" s="1"/>
      <c r="B51" s="42"/>
      <c r="C51" s="42"/>
      <c r="D51" s="42"/>
      <c r="E51" s="261" t="s">
        <v>69</v>
      </c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37"/>
      <c r="AR51" s="37"/>
      <c r="AS51" s="37"/>
      <c r="AT51" s="37"/>
      <c r="AU51" s="37"/>
      <c r="AV51" s="45"/>
      <c r="AW51" s="46"/>
      <c r="AX51" s="42"/>
      <c r="AY51" s="42"/>
      <c r="AZ51" s="1"/>
    </row>
    <row r="52" spans="1:52" ht="16.5" customHeight="1" x14ac:dyDescent="0.2">
      <c r="A52" s="1"/>
      <c r="B52" s="42"/>
      <c r="C52" s="42"/>
      <c r="D52" s="42"/>
      <c r="E52" s="206"/>
      <c r="F52" s="81"/>
      <c r="G52" s="223" t="s">
        <v>439</v>
      </c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45"/>
      <c r="AW52" s="46"/>
      <c r="AX52" s="42"/>
      <c r="AY52" s="42"/>
      <c r="AZ52" s="1"/>
    </row>
    <row r="53" spans="1:52" ht="4.5" customHeight="1" x14ac:dyDescent="0.2">
      <c r="A53" s="1"/>
      <c r="B53" s="42"/>
      <c r="C53" s="42"/>
      <c r="D53" s="42"/>
      <c r="E53" s="97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99"/>
      <c r="AV53" s="45"/>
      <c r="AW53" s="46"/>
      <c r="AX53" s="42"/>
      <c r="AY53" s="42"/>
      <c r="AZ53" s="1"/>
    </row>
    <row r="54" spans="1:52" ht="2.25" customHeight="1" x14ac:dyDescent="0.2">
      <c r="A54" s="1"/>
      <c r="B54" s="42"/>
      <c r="C54" s="42"/>
      <c r="D54" s="42"/>
      <c r="E54" s="80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45"/>
      <c r="AW54" s="46"/>
      <c r="AX54" s="42"/>
      <c r="AY54" s="42"/>
      <c r="AZ54" s="1"/>
    </row>
    <row r="55" spans="1:52" ht="16.5" customHeight="1" x14ac:dyDescent="0.2">
      <c r="A55" s="1"/>
      <c r="B55" s="42"/>
      <c r="C55" s="42"/>
      <c r="D55" s="42"/>
      <c r="E55" s="235" t="s">
        <v>62</v>
      </c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81"/>
      <c r="Q55" s="207"/>
      <c r="R55" s="104"/>
      <c r="S55" s="223" t="s">
        <v>440</v>
      </c>
      <c r="T55" s="223"/>
      <c r="U55" s="37"/>
      <c r="V55" s="37"/>
      <c r="W55" s="211"/>
      <c r="X55" s="52"/>
      <c r="Y55" s="37" t="s">
        <v>441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45"/>
      <c r="AW55" s="46"/>
      <c r="AX55" s="42"/>
      <c r="AY55" s="42"/>
      <c r="AZ55" s="1"/>
    </row>
    <row r="56" spans="1:52" ht="6.75" customHeight="1" x14ac:dyDescent="0.2">
      <c r="A56" s="1"/>
      <c r="B56" s="42"/>
      <c r="C56" s="42"/>
      <c r="D56" s="42"/>
      <c r="E56" s="219" t="s">
        <v>70</v>
      </c>
      <c r="F56" s="216"/>
      <c r="G56" s="216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5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83"/>
      <c r="AR56" s="83"/>
      <c r="AS56" s="83"/>
      <c r="AT56" s="37"/>
      <c r="AU56" s="37"/>
      <c r="AV56" s="45"/>
      <c r="AW56" s="46"/>
      <c r="AX56" s="42"/>
      <c r="AY56" s="42"/>
      <c r="AZ56" s="1"/>
    </row>
    <row r="57" spans="1:52" ht="16.5" customHeight="1" x14ac:dyDescent="0.2">
      <c r="A57" s="1"/>
      <c r="B57" s="42"/>
      <c r="C57" s="42"/>
      <c r="D57" s="42"/>
      <c r="E57" s="218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5"/>
      <c r="AV57" s="45"/>
      <c r="AW57" s="46"/>
      <c r="AX57" s="42"/>
      <c r="AY57" s="42"/>
      <c r="AZ57" s="1"/>
    </row>
    <row r="58" spans="1:52" ht="9.75" customHeight="1" x14ac:dyDescent="0.2">
      <c r="A58" s="1"/>
      <c r="B58" s="42"/>
      <c r="C58" s="42"/>
      <c r="D58" s="42"/>
      <c r="E58" s="228" t="s">
        <v>63</v>
      </c>
      <c r="F58" s="229"/>
      <c r="G58" s="229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45"/>
      <c r="AW58" s="46"/>
      <c r="AX58" s="42"/>
      <c r="AY58" s="42"/>
      <c r="AZ58" s="1"/>
    </row>
    <row r="59" spans="1:52" ht="6.75" customHeight="1" x14ac:dyDescent="0.2">
      <c r="A59" s="1"/>
      <c r="B59" s="42"/>
      <c r="C59" s="42"/>
      <c r="D59" s="42"/>
      <c r="E59" s="219" t="s">
        <v>506</v>
      </c>
      <c r="F59" s="216"/>
      <c r="G59" s="216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263" t="s">
        <v>547</v>
      </c>
      <c r="AI59" s="263"/>
      <c r="AJ59" s="263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45"/>
      <c r="AW59" s="46"/>
      <c r="AX59" s="42"/>
      <c r="AY59" s="42"/>
      <c r="AZ59" s="1"/>
    </row>
    <row r="60" spans="1:52" ht="16.5" customHeight="1" x14ac:dyDescent="0.2">
      <c r="A60" s="1"/>
      <c r="B60" s="42"/>
      <c r="C60" s="42"/>
      <c r="D60" s="42"/>
      <c r="E60" s="218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37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5"/>
      <c r="AV60" s="45"/>
      <c r="AW60" s="46"/>
      <c r="AX60" s="42"/>
      <c r="AY60" s="42"/>
      <c r="AZ60" s="1"/>
    </row>
    <row r="61" spans="1:52" ht="2.25" customHeight="1" x14ac:dyDescent="0.2">
      <c r="A61" s="1"/>
      <c r="B61" s="42"/>
      <c r="C61" s="42"/>
      <c r="D61" s="42"/>
      <c r="E61" s="4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45"/>
      <c r="AW61" s="46"/>
      <c r="AX61" s="42"/>
      <c r="AY61" s="42"/>
      <c r="AZ61" s="1"/>
    </row>
    <row r="62" spans="1:52" ht="6.75" customHeight="1" x14ac:dyDescent="0.2">
      <c r="A62" s="1"/>
      <c r="B62" s="42"/>
      <c r="C62" s="42"/>
      <c r="D62" s="42"/>
      <c r="E62" s="219" t="s">
        <v>549</v>
      </c>
      <c r="F62" s="216"/>
      <c r="G62" s="21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216" t="s">
        <v>552</v>
      </c>
      <c r="AL62" s="216"/>
      <c r="AM62" s="37"/>
      <c r="AN62" s="37"/>
      <c r="AO62" s="37"/>
      <c r="AP62" s="37"/>
      <c r="AQ62" s="216" t="s">
        <v>553</v>
      </c>
      <c r="AR62" s="216"/>
      <c r="AS62" s="216"/>
      <c r="AT62" s="216"/>
      <c r="AU62" s="37"/>
      <c r="AV62" s="45"/>
      <c r="AW62" s="46"/>
      <c r="AX62" s="42"/>
      <c r="AY62" s="42"/>
      <c r="AZ62" s="1"/>
    </row>
    <row r="63" spans="1:52" ht="16.5" customHeight="1" x14ac:dyDescent="0.2">
      <c r="A63" s="1"/>
      <c r="B63" s="42"/>
      <c r="C63" s="42"/>
      <c r="D63" s="42"/>
      <c r="E63" s="218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37"/>
      <c r="AJ63" s="37"/>
      <c r="AK63" s="214"/>
      <c r="AL63" s="214"/>
      <c r="AM63" s="214"/>
      <c r="AN63" s="214"/>
      <c r="AO63" s="37"/>
      <c r="AP63" s="37"/>
      <c r="AQ63" s="214"/>
      <c r="AR63" s="214"/>
      <c r="AS63" s="214"/>
      <c r="AT63" s="214"/>
      <c r="AU63" s="215"/>
      <c r="AV63" s="45"/>
      <c r="AW63" s="46"/>
      <c r="AX63" s="42"/>
      <c r="AY63" s="42"/>
      <c r="AZ63" s="1"/>
    </row>
    <row r="64" spans="1:52" ht="2.25" customHeight="1" x14ac:dyDescent="0.2">
      <c r="A64" s="1"/>
      <c r="B64" s="42"/>
      <c r="C64" s="42"/>
      <c r="D64" s="42"/>
      <c r="E64" s="4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45"/>
      <c r="AW64" s="46"/>
      <c r="AX64" s="42"/>
      <c r="AY64" s="42"/>
      <c r="AZ64" s="1"/>
    </row>
    <row r="65" spans="1:52" ht="6.75" customHeight="1" x14ac:dyDescent="0.2">
      <c r="A65" s="1"/>
      <c r="B65" s="42"/>
      <c r="C65" s="42"/>
      <c r="D65" s="42"/>
      <c r="E65" s="219" t="s">
        <v>86</v>
      </c>
      <c r="F65" s="216"/>
      <c r="G65" s="216"/>
      <c r="H65" s="216"/>
      <c r="I65" s="37"/>
      <c r="J65" s="37"/>
      <c r="K65" s="37"/>
      <c r="L65" s="37"/>
      <c r="M65" s="65" t="s">
        <v>446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45"/>
      <c r="AW65" s="46"/>
      <c r="AX65" s="42"/>
      <c r="AY65" s="42"/>
      <c r="AZ65" s="1"/>
    </row>
    <row r="66" spans="1:52" ht="16.5" customHeight="1" x14ac:dyDescent="0.2">
      <c r="A66" s="1"/>
      <c r="B66" s="42"/>
      <c r="C66" s="42"/>
      <c r="D66" s="42"/>
      <c r="E66" s="218"/>
      <c r="F66" s="214"/>
      <c r="G66" s="214"/>
      <c r="H66" s="214"/>
      <c r="I66" s="214"/>
      <c r="J66" s="214"/>
      <c r="K66" s="52"/>
      <c r="L66" s="52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5"/>
      <c r="AV66" s="45"/>
      <c r="AW66" s="46"/>
      <c r="AX66" s="42"/>
      <c r="AY66" s="42"/>
      <c r="AZ66" s="1"/>
    </row>
    <row r="67" spans="1:52" ht="2.25" customHeight="1" x14ac:dyDescent="0.2">
      <c r="A67" s="1"/>
      <c r="B67" s="42"/>
      <c r="C67" s="42"/>
      <c r="D67" s="42"/>
      <c r="E67" s="4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45"/>
      <c r="AW67" s="46"/>
      <c r="AX67" s="42"/>
      <c r="AY67" s="42"/>
      <c r="AZ67" s="1"/>
    </row>
    <row r="68" spans="1:52" ht="6.75" customHeight="1" x14ac:dyDescent="0.2">
      <c r="A68" s="1"/>
      <c r="B68" s="42"/>
      <c r="C68" s="42"/>
      <c r="D68" s="42"/>
      <c r="E68" s="219" t="s">
        <v>86</v>
      </c>
      <c r="F68" s="216"/>
      <c r="G68" s="216"/>
      <c r="H68" s="216"/>
      <c r="I68" s="37"/>
      <c r="J68" s="37"/>
      <c r="K68" s="37"/>
      <c r="L68" s="37"/>
      <c r="M68" s="216" t="s">
        <v>550</v>
      </c>
      <c r="N68" s="216"/>
      <c r="O68" s="216"/>
      <c r="P68" s="216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216" t="s">
        <v>551</v>
      </c>
      <c r="AQ68" s="216"/>
      <c r="AR68" s="37"/>
      <c r="AS68" s="37"/>
      <c r="AT68" s="37"/>
      <c r="AU68" s="37"/>
      <c r="AV68" s="45"/>
      <c r="AW68" s="46"/>
      <c r="AX68" s="42"/>
      <c r="AY68" s="42"/>
      <c r="AZ68" s="1"/>
    </row>
    <row r="69" spans="1:52" ht="16.5" customHeight="1" x14ac:dyDescent="0.2">
      <c r="A69" s="1"/>
      <c r="B69" s="42"/>
      <c r="C69" s="42"/>
      <c r="D69" s="42"/>
      <c r="E69" s="218"/>
      <c r="F69" s="214"/>
      <c r="G69" s="214"/>
      <c r="H69" s="214"/>
      <c r="I69" s="214"/>
      <c r="J69" s="214"/>
      <c r="K69" s="52"/>
      <c r="L69" s="52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52"/>
      <c r="AO69" s="52"/>
      <c r="AP69" s="214"/>
      <c r="AQ69" s="214"/>
      <c r="AR69" s="214"/>
      <c r="AS69" s="214"/>
      <c r="AT69" s="214"/>
      <c r="AU69" s="215"/>
      <c r="AV69" s="45"/>
      <c r="AW69" s="46"/>
      <c r="AX69" s="42"/>
      <c r="AY69" s="42"/>
      <c r="AZ69" s="1"/>
    </row>
    <row r="70" spans="1:52" ht="12.75" customHeight="1" x14ac:dyDescent="0.2">
      <c r="A70" s="1"/>
      <c r="B70" s="42"/>
      <c r="C70" s="42"/>
      <c r="D70" s="42"/>
      <c r="E70" s="222" t="s">
        <v>89</v>
      </c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45"/>
      <c r="AW70" s="46"/>
      <c r="AX70" s="42"/>
      <c r="AY70" s="42"/>
      <c r="AZ70" s="1"/>
    </row>
    <row r="71" spans="1:52" ht="6.75" customHeight="1" x14ac:dyDescent="0.2">
      <c r="A71" s="1"/>
      <c r="B71" s="42"/>
      <c r="C71" s="42"/>
      <c r="D71" s="42"/>
      <c r="E71" s="237" t="s">
        <v>213</v>
      </c>
      <c r="F71" s="238"/>
      <c r="G71" s="238"/>
      <c r="H71" s="238"/>
      <c r="I71" s="37"/>
      <c r="J71" s="37"/>
      <c r="K71" s="52"/>
      <c r="L71" s="52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45"/>
      <c r="AW71" s="46"/>
      <c r="AX71" s="42"/>
      <c r="AY71" s="42"/>
      <c r="AZ71" s="1"/>
    </row>
    <row r="72" spans="1:52" ht="6.75" customHeight="1" x14ac:dyDescent="0.2">
      <c r="A72" s="1"/>
      <c r="B72" s="42"/>
      <c r="C72" s="42"/>
      <c r="D72" s="42"/>
      <c r="E72" s="219" t="s">
        <v>554</v>
      </c>
      <c r="F72" s="216"/>
      <c r="G72" s="216"/>
      <c r="H72" s="216"/>
      <c r="I72" s="216"/>
      <c r="J72" s="216"/>
      <c r="K72" s="52"/>
      <c r="L72" s="263" t="s">
        <v>555</v>
      </c>
      <c r="M72" s="263"/>
      <c r="N72" s="263"/>
      <c r="O72" s="263"/>
      <c r="P72" s="37"/>
      <c r="Q72" s="37"/>
      <c r="R72" s="37"/>
      <c r="S72" s="37"/>
      <c r="T72" s="37"/>
      <c r="U72" s="37"/>
      <c r="V72" s="37"/>
      <c r="W72" s="216" t="s">
        <v>556</v>
      </c>
      <c r="X72" s="216"/>
      <c r="Y72" s="216"/>
      <c r="Z72" s="216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45"/>
      <c r="AW72" s="46"/>
      <c r="AX72" s="42"/>
      <c r="AY72" s="42"/>
      <c r="AZ72" s="1"/>
    </row>
    <row r="73" spans="1:52" ht="16.5" customHeight="1" x14ac:dyDescent="0.2">
      <c r="A73" s="1"/>
      <c r="B73" s="42"/>
      <c r="C73" s="42"/>
      <c r="D73" s="42"/>
      <c r="E73" s="218"/>
      <c r="F73" s="214"/>
      <c r="G73" s="214"/>
      <c r="H73" s="214"/>
      <c r="I73" s="214"/>
      <c r="J73" s="37"/>
      <c r="K73" s="52"/>
      <c r="L73" s="214"/>
      <c r="M73" s="259"/>
      <c r="N73" s="259"/>
      <c r="O73" s="259"/>
      <c r="P73" s="259"/>
      <c r="Q73" s="259"/>
      <c r="R73" s="259"/>
      <c r="S73" s="259"/>
      <c r="T73" s="259"/>
      <c r="U73" s="37"/>
      <c r="V73" s="37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5"/>
      <c r="AV73" s="45"/>
      <c r="AW73" s="46"/>
      <c r="AX73" s="42"/>
      <c r="AY73" s="42"/>
      <c r="AZ73" s="1"/>
    </row>
    <row r="74" spans="1:52" ht="6.75" customHeight="1" x14ac:dyDescent="0.2">
      <c r="A74" s="1"/>
      <c r="B74" s="42"/>
      <c r="C74" s="42"/>
      <c r="D74" s="42"/>
      <c r="E74" s="237" t="s">
        <v>90</v>
      </c>
      <c r="F74" s="238"/>
      <c r="G74" s="238"/>
      <c r="H74" s="238"/>
      <c r="I74" s="37"/>
      <c r="J74" s="37"/>
      <c r="K74" s="52"/>
      <c r="L74" s="52"/>
      <c r="M74" s="83"/>
      <c r="N74" s="83"/>
      <c r="O74" s="83"/>
      <c r="P74" s="83"/>
      <c r="Q74" s="83"/>
      <c r="R74" s="83"/>
      <c r="S74" s="83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83"/>
      <c r="AV74" s="45"/>
      <c r="AW74" s="46"/>
      <c r="AX74" s="42"/>
      <c r="AY74" s="42"/>
      <c r="AZ74" s="1"/>
    </row>
    <row r="75" spans="1:52" ht="6.75" customHeight="1" x14ac:dyDescent="0.2">
      <c r="A75" s="1"/>
      <c r="B75" s="42"/>
      <c r="C75" s="42"/>
      <c r="D75" s="42"/>
      <c r="E75" s="219" t="s">
        <v>554</v>
      </c>
      <c r="F75" s="216"/>
      <c r="G75" s="216"/>
      <c r="H75" s="216"/>
      <c r="I75" s="216"/>
      <c r="J75" s="216"/>
      <c r="K75" s="52"/>
      <c r="L75" s="263" t="s">
        <v>555</v>
      </c>
      <c r="M75" s="263"/>
      <c r="N75" s="263"/>
      <c r="O75" s="263"/>
      <c r="P75" s="83"/>
      <c r="Q75" s="83"/>
      <c r="R75" s="83"/>
      <c r="S75" s="83"/>
      <c r="T75" s="37"/>
      <c r="U75" s="37"/>
      <c r="V75" s="37"/>
      <c r="W75" s="216" t="s">
        <v>556</v>
      </c>
      <c r="X75" s="216"/>
      <c r="Y75" s="216"/>
      <c r="Z75" s="216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83"/>
      <c r="AV75" s="45"/>
      <c r="AW75" s="46"/>
      <c r="AX75" s="42"/>
      <c r="AY75" s="42"/>
      <c r="AZ75" s="1"/>
    </row>
    <row r="76" spans="1:52" ht="16.5" customHeight="1" x14ac:dyDescent="0.2">
      <c r="A76" s="1"/>
      <c r="B76" s="42"/>
      <c r="C76" s="42"/>
      <c r="D76" s="42"/>
      <c r="E76" s="218"/>
      <c r="F76" s="214"/>
      <c r="G76" s="214"/>
      <c r="H76" s="214"/>
      <c r="I76" s="214"/>
      <c r="J76" s="52"/>
      <c r="K76" s="52"/>
      <c r="L76" s="214"/>
      <c r="M76" s="259"/>
      <c r="N76" s="259"/>
      <c r="O76" s="259"/>
      <c r="P76" s="259"/>
      <c r="Q76" s="259"/>
      <c r="R76" s="259"/>
      <c r="S76" s="259"/>
      <c r="T76" s="259"/>
      <c r="U76" s="52"/>
      <c r="V76" s="52"/>
      <c r="W76" s="214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60"/>
      <c r="AV76" s="45"/>
      <c r="AW76" s="46"/>
      <c r="AX76" s="42"/>
      <c r="AY76" s="42"/>
      <c r="AZ76" s="1"/>
    </row>
    <row r="77" spans="1:52" ht="2.25" customHeight="1" x14ac:dyDescent="0.2">
      <c r="A77" s="1"/>
      <c r="B77" s="42"/>
      <c r="C77" s="42"/>
      <c r="D77" s="42"/>
      <c r="E77" s="86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5"/>
      <c r="AW77" s="46"/>
      <c r="AX77" s="42"/>
      <c r="AY77" s="42"/>
      <c r="AZ77" s="1"/>
    </row>
    <row r="78" spans="1:52" ht="6.75" customHeight="1" x14ac:dyDescent="0.2">
      <c r="A78" s="1"/>
      <c r="B78" s="42"/>
      <c r="C78" s="42"/>
      <c r="D78" s="42"/>
      <c r="E78" s="219" t="s">
        <v>91</v>
      </c>
      <c r="F78" s="216"/>
      <c r="G78" s="216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5"/>
      <c r="AW78" s="46"/>
      <c r="AX78" s="42"/>
      <c r="AY78" s="42"/>
      <c r="AZ78" s="1"/>
    </row>
    <row r="79" spans="1:52" ht="16.5" customHeight="1" x14ac:dyDescent="0.2">
      <c r="A79" s="1"/>
      <c r="B79" s="42"/>
      <c r="C79" s="42"/>
      <c r="D79" s="42"/>
      <c r="E79" s="218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5"/>
      <c r="AV79" s="45"/>
      <c r="AW79" s="46"/>
      <c r="AX79" s="42"/>
      <c r="AY79" s="42"/>
      <c r="AZ79" s="1"/>
    </row>
    <row r="80" spans="1:52" ht="3" customHeight="1" x14ac:dyDescent="0.2">
      <c r="A80" s="1"/>
      <c r="B80" s="42"/>
      <c r="C80" s="42"/>
      <c r="D80" s="42"/>
      <c r="E80" s="8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5"/>
      <c r="AW80" s="46"/>
      <c r="AX80" s="42"/>
      <c r="AY80" s="42"/>
      <c r="AZ80" s="1"/>
    </row>
    <row r="81" spans="1:52" ht="16.5" customHeight="1" x14ac:dyDescent="0.2">
      <c r="A81" s="1"/>
      <c r="B81" s="42"/>
      <c r="C81" s="42"/>
      <c r="D81" s="42"/>
      <c r="E81" s="206"/>
      <c r="F81" s="48"/>
      <c r="G81" s="266" t="s">
        <v>64</v>
      </c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6"/>
      <c r="AI81" s="266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5"/>
      <c r="AW81" s="46"/>
      <c r="AX81" s="42"/>
      <c r="AY81" s="42"/>
      <c r="AZ81" s="1"/>
    </row>
    <row r="82" spans="1:52" ht="3" customHeight="1" x14ac:dyDescent="0.2">
      <c r="A82" s="1"/>
      <c r="B82" s="42"/>
      <c r="C82" s="42"/>
      <c r="D82" s="42"/>
      <c r="E82" s="8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5"/>
      <c r="AW82" s="46"/>
      <c r="AX82" s="42"/>
      <c r="AY82" s="42"/>
      <c r="AZ82" s="1"/>
    </row>
    <row r="83" spans="1:52" ht="15.75" customHeight="1" x14ac:dyDescent="0.2">
      <c r="A83" s="1"/>
      <c r="B83" s="42"/>
      <c r="C83" s="42"/>
      <c r="D83" s="42"/>
      <c r="E83" s="257" t="s">
        <v>65</v>
      </c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102"/>
      <c r="AV83" s="45"/>
      <c r="AW83" s="46"/>
      <c r="AX83" s="42"/>
      <c r="AY83" s="42"/>
      <c r="AZ83" s="1"/>
    </row>
    <row r="84" spans="1:52" ht="6.75" customHeight="1" x14ac:dyDescent="0.2">
      <c r="A84" s="1"/>
      <c r="B84" s="42"/>
      <c r="C84" s="42"/>
      <c r="D84" s="42"/>
      <c r="E84" s="255" t="s">
        <v>70</v>
      </c>
      <c r="F84" s="256"/>
      <c r="G84" s="256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103"/>
      <c r="AV84" s="45"/>
      <c r="AW84" s="46"/>
      <c r="AX84" s="42"/>
      <c r="AY84" s="42"/>
      <c r="AZ84" s="1"/>
    </row>
    <row r="85" spans="1:52" ht="16.5" customHeight="1" x14ac:dyDescent="0.2">
      <c r="A85" s="1"/>
      <c r="B85" s="42"/>
      <c r="C85" s="42"/>
      <c r="D85" s="42"/>
      <c r="E85" s="218" t="s">
        <v>113</v>
      </c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5"/>
      <c r="AV85" s="45"/>
      <c r="AW85" s="46"/>
      <c r="AX85" s="42"/>
      <c r="AY85" s="42"/>
      <c r="AZ85" s="1"/>
    </row>
    <row r="86" spans="1:52" ht="11.25" customHeight="1" x14ac:dyDescent="0.2">
      <c r="A86" s="1"/>
      <c r="B86" s="42"/>
      <c r="C86" s="42"/>
      <c r="D86" s="42"/>
      <c r="E86" s="228" t="s">
        <v>63</v>
      </c>
      <c r="F86" s="229"/>
      <c r="G86" s="229"/>
      <c r="H86" s="83"/>
      <c r="I86" s="48"/>
      <c r="J86" s="48"/>
      <c r="K86" s="48"/>
      <c r="L86" s="48"/>
      <c r="M86" s="83"/>
      <c r="N86" s="83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5"/>
      <c r="AW86" s="46"/>
      <c r="AX86" s="42"/>
      <c r="AY86" s="42"/>
      <c r="AZ86" s="1"/>
    </row>
    <row r="87" spans="1:52" ht="6.75" customHeight="1" x14ac:dyDescent="0.2">
      <c r="A87" s="1"/>
      <c r="B87" s="42"/>
      <c r="C87" s="42"/>
      <c r="D87" s="42"/>
      <c r="E87" s="219" t="s">
        <v>506</v>
      </c>
      <c r="F87" s="216"/>
      <c r="G87" s="216"/>
      <c r="H87" s="83"/>
      <c r="I87" s="48"/>
      <c r="J87" s="48"/>
      <c r="K87" s="48"/>
      <c r="L87" s="48"/>
      <c r="M87" s="83"/>
      <c r="N87" s="83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256" t="s">
        <v>547</v>
      </c>
      <c r="AI87" s="256"/>
      <c r="AJ87" s="256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5"/>
      <c r="AW87" s="46"/>
      <c r="AX87" s="42"/>
      <c r="AY87" s="42"/>
      <c r="AZ87" s="1"/>
    </row>
    <row r="88" spans="1:52" ht="16.5" customHeight="1" x14ac:dyDescent="0.2">
      <c r="A88" s="1"/>
      <c r="B88" s="42"/>
      <c r="C88" s="42"/>
      <c r="D88" s="42"/>
      <c r="E88" s="218" t="s">
        <v>113</v>
      </c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48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60"/>
      <c r="AV88" s="45"/>
      <c r="AW88" s="46"/>
      <c r="AX88" s="42"/>
      <c r="AY88" s="42"/>
      <c r="AZ88" s="1"/>
    </row>
    <row r="89" spans="1:52" ht="2.25" customHeight="1" x14ac:dyDescent="0.2">
      <c r="A89" s="1"/>
      <c r="B89" s="42"/>
      <c r="C89" s="42"/>
      <c r="D89" s="42"/>
      <c r="E89" s="82"/>
      <c r="F89" s="83"/>
      <c r="G89" s="83"/>
      <c r="H89" s="83"/>
      <c r="I89" s="48"/>
      <c r="J89" s="48"/>
      <c r="K89" s="48"/>
      <c r="L89" s="48"/>
      <c r="M89" s="83"/>
      <c r="N89" s="83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5"/>
      <c r="AW89" s="46"/>
      <c r="AX89" s="42"/>
      <c r="AY89" s="42"/>
      <c r="AZ89" s="1"/>
    </row>
    <row r="90" spans="1:52" ht="6.75" customHeight="1" x14ac:dyDescent="0.2">
      <c r="A90" s="1"/>
      <c r="B90" s="42"/>
      <c r="C90" s="42"/>
      <c r="D90" s="42"/>
      <c r="E90" s="219" t="s">
        <v>549</v>
      </c>
      <c r="F90" s="216"/>
      <c r="G90" s="216"/>
      <c r="H90" s="83"/>
      <c r="I90" s="48"/>
      <c r="J90" s="48"/>
      <c r="K90" s="48"/>
      <c r="L90" s="48"/>
      <c r="M90" s="83"/>
      <c r="N90" s="83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256" t="s">
        <v>552</v>
      </c>
      <c r="AL90" s="256"/>
      <c r="AM90" s="48"/>
      <c r="AN90" s="48"/>
      <c r="AO90" s="48"/>
      <c r="AP90" s="48"/>
      <c r="AQ90" s="256" t="s">
        <v>553</v>
      </c>
      <c r="AR90" s="256"/>
      <c r="AS90" s="256"/>
      <c r="AT90" s="256"/>
      <c r="AU90" s="48"/>
      <c r="AV90" s="45"/>
      <c r="AW90" s="46"/>
      <c r="AX90" s="42"/>
      <c r="AY90" s="42"/>
      <c r="AZ90" s="1"/>
    </row>
    <row r="91" spans="1:52" ht="16.5" customHeight="1" x14ac:dyDescent="0.2">
      <c r="A91" s="1"/>
      <c r="B91" s="42"/>
      <c r="C91" s="42"/>
      <c r="D91" s="42"/>
      <c r="E91" s="218" t="s">
        <v>113</v>
      </c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48"/>
      <c r="AJ91" s="48"/>
      <c r="AK91" s="259"/>
      <c r="AL91" s="259"/>
      <c r="AM91" s="259"/>
      <c r="AN91" s="259"/>
      <c r="AO91" s="48"/>
      <c r="AP91" s="48"/>
      <c r="AQ91" s="259"/>
      <c r="AR91" s="259"/>
      <c r="AS91" s="259"/>
      <c r="AT91" s="259"/>
      <c r="AU91" s="260"/>
      <c r="AV91" s="45"/>
      <c r="AW91" s="46"/>
      <c r="AX91" s="42"/>
      <c r="AY91" s="42"/>
      <c r="AZ91" s="1"/>
    </row>
    <row r="92" spans="1:52" ht="2.25" customHeight="1" x14ac:dyDescent="0.2">
      <c r="A92" s="1"/>
      <c r="B92" s="42"/>
      <c r="C92" s="42"/>
      <c r="D92" s="42"/>
      <c r="E92" s="82"/>
      <c r="F92" s="83"/>
      <c r="G92" s="83"/>
      <c r="H92" s="83"/>
      <c r="I92" s="48"/>
      <c r="J92" s="48"/>
      <c r="K92" s="48"/>
      <c r="L92" s="48"/>
      <c r="M92" s="83"/>
      <c r="N92" s="83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5"/>
      <c r="AW92" s="46"/>
      <c r="AX92" s="42"/>
      <c r="AY92" s="42"/>
      <c r="AZ92" s="1"/>
    </row>
    <row r="93" spans="1:52" ht="6.75" customHeight="1" x14ac:dyDescent="0.2">
      <c r="A93" s="1"/>
      <c r="B93" s="42"/>
      <c r="C93" s="42"/>
      <c r="D93" s="42"/>
      <c r="E93" s="219" t="s">
        <v>86</v>
      </c>
      <c r="F93" s="216"/>
      <c r="G93" s="216"/>
      <c r="H93" s="216"/>
      <c r="I93" s="48"/>
      <c r="J93" s="48"/>
      <c r="K93" s="48"/>
      <c r="L93" s="48"/>
      <c r="M93" s="65" t="s">
        <v>446</v>
      </c>
      <c r="N93" s="83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5"/>
      <c r="AW93" s="46"/>
      <c r="AX93" s="42"/>
      <c r="AY93" s="42"/>
      <c r="AZ93" s="1"/>
    </row>
    <row r="94" spans="1:52" ht="16.5" customHeight="1" x14ac:dyDescent="0.2">
      <c r="A94" s="1"/>
      <c r="B94" s="42"/>
      <c r="C94" s="42"/>
      <c r="D94" s="42"/>
      <c r="E94" s="218"/>
      <c r="F94" s="214"/>
      <c r="G94" s="214"/>
      <c r="H94" s="214"/>
      <c r="I94" s="214"/>
      <c r="J94" s="214"/>
      <c r="K94" s="48"/>
      <c r="L94" s="48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5"/>
      <c r="AV94" s="45"/>
      <c r="AW94" s="46"/>
      <c r="AX94" s="42"/>
      <c r="AY94" s="42"/>
      <c r="AZ94" s="1"/>
    </row>
    <row r="95" spans="1:52" ht="2.25" customHeight="1" x14ac:dyDescent="0.2">
      <c r="A95" s="1"/>
      <c r="B95" s="42"/>
      <c r="C95" s="42"/>
      <c r="D95" s="42"/>
      <c r="E95" s="82"/>
      <c r="F95" s="83"/>
      <c r="G95" s="83"/>
      <c r="H95" s="83"/>
      <c r="I95" s="48"/>
      <c r="J95" s="48"/>
      <c r="K95" s="48"/>
      <c r="L95" s="48"/>
      <c r="M95" s="83"/>
      <c r="N95" s="83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5"/>
      <c r="AW95" s="46"/>
      <c r="AX95" s="42"/>
      <c r="AY95" s="42"/>
      <c r="AZ95" s="1"/>
    </row>
    <row r="96" spans="1:52" ht="6.75" customHeight="1" x14ac:dyDescent="0.2">
      <c r="A96" s="1"/>
      <c r="B96" s="42"/>
      <c r="C96" s="42"/>
      <c r="D96" s="42"/>
      <c r="E96" s="219" t="s">
        <v>86</v>
      </c>
      <c r="F96" s="216"/>
      <c r="G96" s="216"/>
      <c r="H96" s="216"/>
      <c r="I96" s="48"/>
      <c r="J96" s="48"/>
      <c r="K96" s="48"/>
      <c r="L96" s="48"/>
      <c r="M96" s="216" t="s">
        <v>550</v>
      </c>
      <c r="N96" s="216"/>
      <c r="O96" s="216"/>
      <c r="P96" s="216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256" t="s">
        <v>551</v>
      </c>
      <c r="AQ96" s="256"/>
      <c r="AR96" s="48"/>
      <c r="AS96" s="48"/>
      <c r="AT96" s="48"/>
      <c r="AU96" s="48"/>
      <c r="AV96" s="45"/>
      <c r="AW96" s="46"/>
      <c r="AX96" s="42"/>
      <c r="AY96" s="42"/>
      <c r="AZ96" s="1"/>
    </row>
    <row r="97" spans="1:52" ht="16.5" customHeight="1" x14ac:dyDescent="0.2">
      <c r="A97" s="1"/>
      <c r="B97" s="42"/>
      <c r="C97" s="42"/>
      <c r="D97" s="42"/>
      <c r="E97" s="218" t="s">
        <v>113</v>
      </c>
      <c r="F97" s="214"/>
      <c r="G97" s="214"/>
      <c r="H97" s="214"/>
      <c r="I97" s="214"/>
      <c r="J97" s="214"/>
      <c r="K97" s="48"/>
      <c r="L97" s="48"/>
      <c r="M97" s="214" t="s">
        <v>113</v>
      </c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48"/>
      <c r="AO97" s="48"/>
      <c r="AP97" s="259" t="s">
        <v>113</v>
      </c>
      <c r="AQ97" s="259"/>
      <c r="AR97" s="259"/>
      <c r="AS97" s="259"/>
      <c r="AT97" s="259"/>
      <c r="AU97" s="260"/>
      <c r="AV97" s="45"/>
      <c r="AW97" s="46"/>
      <c r="AX97" s="42"/>
      <c r="AY97" s="42"/>
      <c r="AZ97" s="1"/>
    </row>
    <row r="98" spans="1:52" ht="3" customHeight="1" x14ac:dyDescent="0.2">
      <c r="A98" s="1"/>
      <c r="B98" s="42"/>
      <c r="C98" s="42"/>
      <c r="D98" s="42"/>
      <c r="E98" s="53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45"/>
      <c r="AW98" s="46"/>
      <c r="AX98" s="42"/>
      <c r="AY98" s="42"/>
      <c r="AZ98" s="1"/>
    </row>
    <row r="99" spans="1:52" ht="15" customHeight="1" thickBot="1" x14ac:dyDescent="0.25">
      <c r="A99" s="1"/>
      <c r="B99" s="42"/>
      <c r="C99" s="42"/>
      <c r="D99" s="55"/>
      <c r="E99" s="42"/>
      <c r="F99" s="42"/>
      <c r="G99" s="196"/>
      <c r="H99" s="239" t="s">
        <v>642</v>
      </c>
      <c r="I99" s="239"/>
      <c r="J99" s="239"/>
      <c r="K99" s="239"/>
      <c r="L99" s="239"/>
      <c r="M99" s="239"/>
      <c r="N99" s="239"/>
      <c r="O99" s="239"/>
      <c r="P99" s="198"/>
      <c r="Q99" s="198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158"/>
      <c r="AD99" s="159"/>
      <c r="AE99" s="159"/>
      <c r="AF99" s="159"/>
      <c r="AG99" s="159"/>
      <c r="AH99" s="42"/>
      <c r="AI99" s="42"/>
      <c r="AJ99" s="42"/>
      <c r="AK99" s="42"/>
      <c r="AL99" s="254" t="s">
        <v>642</v>
      </c>
      <c r="AM99" s="254"/>
      <c r="AN99" s="254"/>
      <c r="AO99" s="254"/>
      <c r="AP99" s="254"/>
      <c r="AQ99" s="254"/>
      <c r="AR99" s="254"/>
      <c r="AS99" s="254"/>
      <c r="AT99" s="254"/>
      <c r="AU99" s="196"/>
      <c r="AV99" s="56"/>
      <c r="AW99" s="46"/>
      <c r="AX99" s="42"/>
      <c r="AY99" s="42"/>
      <c r="AZ99" s="1"/>
    </row>
    <row r="100" spans="1:52" ht="5.25" customHeight="1" x14ac:dyDescent="0.2">
      <c r="A100" s="1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1"/>
    </row>
    <row r="101" spans="1:52" ht="6" customHeight="1" x14ac:dyDescent="0.2">
      <c r="A101" s="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1"/>
    </row>
    <row r="102" spans="1:52" ht="4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.75" hidden="1" customHeight="1" x14ac:dyDescent="0.2">
      <c r="O103" s="61"/>
    </row>
    <row r="104" spans="1:52" ht="12.75" hidden="1" customHeight="1" x14ac:dyDescent="0.2">
      <c r="O104" s="61"/>
    </row>
    <row r="105" spans="1:52" ht="12.75" hidden="1" customHeight="1" x14ac:dyDescent="0.2">
      <c r="O105" s="61"/>
    </row>
    <row r="106" spans="1:52" ht="12.75" hidden="1" customHeight="1" x14ac:dyDescent="0.2">
      <c r="O106" s="61"/>
    </row>
    <row r="107" spans="1:52" ht="12.75" hidden="1" customHeight="1" x14ac:dyDescent="0.2">
      <c r="O107" s="61"/>
    </row>
    <row r="108" spans="1:52" ht="12.75" hidden="1" customHeight="1" x14ac:dyDescent="0.2">
      <c r="O108" s="61"/>
    </row>
    <row r="109" spans="1:52" ht="12.75" hidden="1" customHeight="1" x14ac:dyDescent="0.2">
      <c r="O109" s="61"/>
    </row>
    <row r="110" spans="1:52" ht="12.75" hidden="1" customHeight="1" x14ac:dyDescent="0.2">
      <c r="O110" s="61"/>
    </row>
    <row r="111" spans="1:52" ht="12.75" hidden="1" customHeight="1" x14ac:dyDescent="0.2">
      <c r="O111" s="61"/>
    </row>
    <row r="112" spans="1:52" ht="12.75" hidden="1" customHeight="1" x14ac:dyDescent="0.2">
      <c r="O112" s="61"/>
    </row>
    <row r="113" spans="15:15" ht="12.75" hidden="1" customHeight="1" x14ac:dyDescent="0.2">
      <c r="O113" s="61"/>
    </row>
    <row r="114" spans="15:15" ht="12.75" hidden="1" customHeight="1" x14ac:dyDescent="0.2">
      <c r="O114" s="61"/>
    </row>
    <row r="115" spans="15:15" ht="12.75" hidden="1" customHeight="1" x14ac:dyDescent="0.2">
      <c r="O115" s="61"/>
    </row>
    <row r="116" spans="15:15" ht="12.75" hidden="1" customHeight="1" x14ac:dyDescent="0.2">
      <c r="O116" s="61"/>
    </row>
    <row r="117" spans="15:15" ht="12.75" hidden="1" customHeight="1" x14ac:dyDescent="0.2">
      <c r="O117" s="61"/>
    </row>
    <row r="118" spans="15:15" ht="12.75" hidden="1" customHeight="1" x14ac:dyDescent="0.2">
      <c r="O118" s="61"/>
    </row>
    <row r="119" spans="15:15" ht="12.75" hidden="1" customHeight="1" x14ac:dyDescent="0.2">
      <c r="O119" s="61"/>
    </row>
    <row r="120" spans="15:15" ht="12.75" hidden="1" customHeight="1" x14ac:dyDescent="0.2">
      <c r="O120" s="61"/>
    </row>
    <row r="121" spans="15:15" ht="12.75" hidden="1" customHeight="1" x14ac:dyDescent="0.2">
      <c r="O121" s="61"/>
    </row>
    <row r="122" spans="15:15" ht="12.75" hidden="1" customHeight="1" x14ac:dyDescent="0.2">
      <c r="O122" s="61"/>
    </row>
    <row r="123" spans="15:15" ht="12.75" hidden="1" customHeight="1" x14ac:dyDescent="0.2">
      <c r="O123" s="61"/>
    </row>
    <row r="124" spans="15:15" ht="12.75" hidden="1" customHeight="1" x14ac:dyDescent="0.2">
      <c r="O124" s="61"/>
    </row>
    <row r="125" spans="15:15" ht="12.75" hidden="1" customHeight="1" x14ac:dyDescent="0.2">
      <c r="O125" s="61"/>
    </row>
    <row r="126" spans="15:15" ht="12.75" hidden="1" customHeight="1" x14ac:dyDescent="0.2">
      <c r="O126" s="61"/>
    </row>
    <row r="127" spans="15:15" ht="12.75" hidden="1" customHeight="1" x14ac:dyDescent="0.2">
      <c r="O127" s="61"/>
    </row>
    <row r="128" spans="15:15" ht="12.75" hidden="1" customHeight="1" x14ac:dyDescent="0.2">
      <c r="O128" s="61"/>
    </row>
    <row r="129" spans="15:15" ht="12.75" hidden="1" customHeight="1" x14ac:dyDescent="0.2">
      <c r="O129" s="61"/>
    </row>
    <row r="130" spans="15:15" ht="12.75" hidden="1" customHeight="1" x14ac:dyDescent="0.2">
      <c r="O130" s="61"/>
    </row>
    <row r="131" spans="15:15" ht="12.75" hidden="1" customHeight="1" x14ac:dyDescent="0.2">
      <c r="O131" s="61"/>
    </row>
    <row r="132" spans="15:15" ht="12.75" hidden="1" customHeight="1" x14ac:dyDescent="0.2">
      <c r="O132" s="61"/>
    </row>
    <row r="133" spans="15:15" hidden="1" x14ac:dyDescent="0.2">
      <c r="O133" s="61"/>
    </row>
    <row r="134" spans="15:15" hidden="1" x14ac:dyDescent="0.2">
      <c r="O134" s="61"/>
    </row>
    <row r="135" spans="15:15" hidden="1" x14ac:dyDescent="0.2">
      <c r="O135" s="61"/>
    </row>
    <row r="136" spans="15:15" hidden="1" x14ac:dyDescent="0.2">
      <c r="O136" s="61"/>
    </row>
    <row r="137" spans="15:15" hidden="1" x14ac:dyDescent="0.2">
      <c r="O137" s="61"/>
    </row>
    <row r="138" spans="15:15" hidden="1" x14ac:dyDescent="0.2">
      <c r="O138" s="61"/>
    </row>
    <row r="139" spans="15:15" hidden="1" x14ac:dyDescent="0.2">
      <c r="O139" s="61"/>
    </row>
    <row r="140" spans="15:15" hidden="1" x14ac:dyDescent="0.2">
      <c r="O140" s="61"/>
    </row>
    <row r="141" spans="15:15" hidden="1" x14ac:dyDescent="0.2">
      <c r="O141" s="61"/>
    </row>
    <row r="142" spans="15:15" hidden="1" x14ac:dyDescent="0.2">
      <c r="O142" s="61"/>
    </row>
    <row r="143" spans="15:15" hidden="1" x14ac:dyDescent="0.2">
      <c r="O143" s="61"/>
    </row>
    <row r="144" spans="15:15" hidden="1" x14ac:dyDescent="0.2">
      <c r="O144" s="61"/>
    </row>
    <row r="145" spans="15:15" hidden="1" x14ac:dyDescent="0.2">
      <c r="O145" s="61"/>
    </row>
    <row r="146" spans="15:15" hidden="1" x14ac:dyDescent="0.2">
      <c r="O146" s="61"/>
    </row>
    <row r="147" spans="15:15" hidden="1" x14ac:dyDescent="0.2">
      <c r="O147" s="61"/>
    </row>
    <row r="148" spans="15:15" hidden="1" x14ac:dyDescent="0.2">
      <c r="O148" s="61"/>
    </row>
    <row r="149" spans="15:15" hidden="1" x14ac:dyDescent="0.2">
      <c r="O149" s="61"/>
    </row>
    <row r="150" spans="15:15" hidden="1" x14ac:dyDescent="0.2">
      <c r="O150" s="61"/>
    </row>
    <row r="151" spans="15:15" hidden="1" x14ac:dyDescent="0.2">
      <c r="O151" s="61"/>
    </row>
    <row r="152" spans="15:15" hidden="1" x14ac:dyDescent="0.2">
      <c r="O152" s="61"/>
    </row>
    <row r="153" spans="15:15" hidden="1" x14ac:dyDescent="0.2">
      <c r="O153" s="61"/>
    </row>
    <row r="154" spans="15:15" hidden="1" x14ac:dyDescent="0.2">
      <c r="O154" s="61"/>
    </row>
    <row r="155" spans="15:15" hidden="1" x14ac:dyDescent="0.2">
      <c r="O155" s="61"/>
    </row>
    <row r="156" spans="15:15" hidden="1" x14ac:dyDescent="0.2">
      <c r="O156" s="61"/>
    </row>
    <row r="157" spans="15:15" hidden="1" x14ac:dyDescent="0.2">
      <c r="O157" s="61"/>
    </row>
    <row r="158" spans="15:15" hidden="1" x14ac:dyDescent="0.2">
      <c r="O158" s="61"/>
    </row>
    <row r="159" spans="15:15" hidden="1" x14ac:dyDescent="0.2">
      <c r="O159" s="61"/>
    </row>
    <row r="160" spans="15:15" hidden="1" x14ac:dyDescent="0.2">
      <c r="O160" s="61"/>
    </row>
    <row r="161" spans="15:15" hidden="1" x14ac:dyDescent="0.2">
      <c r="O161" s="61"/>
    </row>
    <row r="162" spans="15:15" hidden="1" x14ac:dyDescent="0.2">
      <c r="O162" s="61"/>
    </row>
    <row r="163" spans="15:15" hidden="1" x14ac:dyDescent="0.2">
      <c r="O163" s="61"/>
    </row>
    <row r="164" spans="15:15" hidden="1" x14ac:dyDescent="0.2">
      <c r="O164" s="61"/>
    </row>
    <row r="165" spans="15:15" hidden="1" x14ac:dyDescent="0.2">
      <c r="O165" s="61"/>
    </row>
    <row r="166" spans="15:15" hidden="1" x14ac:dyDescent="0.2">
      <c r="O166" s="61"/>
    </row>
    <row r="167" spans="15:15" hidden="1" x14ac:dyDescent="0.2">
      <c r="O167" s="61"/>
    </row>
    <row r="168" spans="15:15" hidden="1" x14ac:dyDescent="0.2">
      <c r="O168" s="61"/>
    </row>
    <row r="169" spans="15:15" hidden="1" x14ac:dyDescent="0.2">
      <c r="O169" s="61"/>
    </row>
    <row r="170" spans="15:15" hidden="1" x14ac:dyDescent="0.2">
      <c r="O170" s="61"/>
    </row>
    <row r="171" spans="15:15" hidden="1" x14ac:dyDescent="0.2">
      <c r="O171" s="61"/>
    </row>
    <row r="172" spans="15:15" hidden="1" x14ac:dyDescent="0.2">
      <c r="O172" s="61"/>
    </row>
    <row r="173" spans="15:15" hidden="1" x14ac:dyDescent="0.2">
      <c r="O173" s="61"/>
    </row>
    <row r="174" spans="15:15" hidden="1" x14ac:dyDescent="0.2">
      <c r="O174" s="61"/>
    </row>
    <row r="175" spans="15:15" hidden="1" x14ac:dyDescent="0.2">
      <c r="O175" s="61"/>
    </row>
    <row r="176" spans="15:15" hidden="1" x14ac:dyDescent="0.2">
      <c r="O176" s="61"/>
    </row>
    <row r="177" spans="15:15" hidden="1" x14ac:dyDescent="0.2">
      <c r="O177" s="61"/>
    </row>
    <row r="178" spans="15:15" hidden="1" x14ac:dyDescent="0.2">
      <c r="O178" s="61"/>
    </row>
    <row r="179" spans="15:15" hidden="1" x14ac:dyDescent="0.2">
      <c r="O179" s="61"/>
    </row>
    <row r="180" spans="15:15" hidden="1" x14ac:dyDescent="0.2">
      <c r="O180" s="61"/>
    </row>
    <row r="181" spans="15:15" hidden="1" x14ac:dyDescent="0.2">
      <c r="O181" s="61"/>
    </row>
    <row r="182" spans="15:15" hidden="1" x14ac:dyDescent="0.2">
      <c r="O182" s="61"/>
    </row>
    <row r="183" spans="15:15" hidden="1" x14ac:dyDescent="0.2">
      <c r="O183" s="61"/>
    </row>
    <row r="184" spans="15:15" hidden="1" x14ac:dyDescent="0.2">
      <c r="O184" s="61"/>
    </row>
    <row r="185" spans="15:15" hidden="1" x14ac:dyDescent="0.2">
      <c r="O185" s="61"/>
    </row>
    <row r="186" spans="15:15" hidden="1" x14ac:dyDescent="0.2">
      <c r="O186" s="61"/>
    </row>
    <row r="187" spans="15:15" hidden="1" x14ac:dyDescent="0.2">
      <c r="O187" s="61"/>
    </row>
    <row r="188" spans="15:15" hidden="1" x14ac:dyDescent="0.2">
      <c r="O188" s="61"/>
    </row>
    <row r="189" spans="15:15" hidden="1" x14ac:dyDescent="0.2">
      <c r="O189" s="61"/>
    </row>
    <row r="190" spans="15:15" hidden="1" x14ac:dyDescent="0.2">
      <c r="O190" s="61"/>
    </row>
    <row r="191" spans="15:15" hidden="1" x14ac:dyDescent="0.2">
      <c r="O191" s="61"/>
    </row>
    <row r="192" spans="15:15" hidden="1" x14ac:dyDescent="0.2">
      <c r="O192" s="61"/>
    </row>
    <row r="193" spans="15:15" hidden="1" x14ac:dyDescent="0.2">
      <c r="O193" s="61"/>
    </row>
    <row r="194" spans="15:15" hidden="1" x14ac:dyDescent="0.2">
      <c r="O194" s="61"/>
    </row>
    <row r="195" spans="15:15" hidden="1" x14ac:dyDescent="0.2">
      <c r="O195" s="61"/>
    </row>
    <row r="196" spans="15:15" hidden="1" x14ac:dyDescent="0.2">
      <c r="O196" s="61"/>
    </row>
    <row r="197" spans="15:15" hidden="1" x14ac:dyDescent="0.2">
      <c r="O197" s="61"/>
    </row>
    <row r="198" spans="15:15" hidden="1" x14ac:dyDescent="0.2">
      <c r="O198" s="61"/>
    </row>
    <row r="199" spans="15:15" hidden="1" x14ac:dyDescent="0.2">
      <c r="O199" s="61"/>
    </row>
  </sheetData>
  <sheetProtection sheet="1" objects="1" scenarios="1"/>
  <mergeCells count="106">
    <mergeCell ref="E15:G15"/>
    <mergeCell ref="E12:H12"/>
    <mergeCell ref="V12:Y12"/>
    <mergeCell ref="E6:T6"/>
    <mergeCell ref="E13:P13"/>
    <mergeCell ref="V13:AE13"/>
    <mergeCell ref="E16:AE16"/>
    <mergeCell ref="E19:Q19"/>
    <mergeCell ref="E22:AU22"/>
    <mergeCell ref="L7:AA7"/>
    <mergeCell ref="E7:K7"/>
    <mergeCell ref="G10:AD10"/>
    <mergeCell ref="AG10:AO10"/>
    <mergeCell ref="E91:AH91"/>
    <mergeCell ref="E78:G78"/>
    <mergeCell ref="E33:H33"/>
    <mergeCell ref="V33:Y33"/>
    <mergeCell ref="E36:G36"/>
    <mergeCell ref="E73:I73"/>
    <mergeCell ref="E88:AF88"/>
    <mergeCell ref="AH88:AU88"/>
    <mergeCell ref="E76:I76"/>
    <mergeCell ref="E63:AH63"/>
    <mergeCell ref="E34:P34"/>
    <mergeCell ref="V34:AE34"/>
    <mergeCell ref="E40:Q40"/>
    <mergeCell ref="E39:F39"/>
    <mergeCell ref="E45:N45"/>
    <mergeCell ref="E48:N48"/>
    <mergeCell ref="E43:AU43"/>
    <mergeCell ref="E42:K42"/>
    <mergeCell ref="E49:AU49"/>
    <mergeCell ref="E60:AF60"/>
    <mergeCell ref="AH60:AU60"/>
    <mergeCell ref="AK63:AN63"/>
    <mergeCell ref="AQ63:AU63"/>
    <mergeCell ref="E55:O55"/>
    <mergeCell ref="AP97:AU97"/>
    <mergeCell ref="E66:J66"/>
    <mergeCell ref="E69:J69"/>
    <mergeCell ref="E86:G86"/>
    <mergeCell ref="E94:J94"/>
    <mergeCell ref="E85:AU85"/>
    <mergeCell ref="G81:AI81"/>
    <mergeCell ref="AP69:AU69"/>
    <mergeCell ref="W75:Z75"/>
    <mergeCell ref="L75:O75"/>
    <mergeCell ref="AH87:AJ87"/>
    <mergeCell ref="E97:J97"/>
    <mergeCell ref="M97:AM97"/>
    <mergeCell ref="L73:T73"/>
    <mergeCell ref="E96:H96"/>
    <mergeCell ref="E90:G90"/>
    <mergeCell ref="M94:AU94"/>
    <mergeCell ref="M96:P96"/>
    <mergeCell ref="AP96:AQ96"/>
    <mergeCell ref="AK90:AL90"/>
    <mergeCell ref="AQ90:AT90"/>
    <mergeCell ref="E93:H93"/>
    <mergeCell ref="AK91:AN91"/>
    <mergeCell ref="AQ91:AU91"/>
    <mergeCell ref="E27:N27"/>
    <mergeCell ref="E24:N24"/>
    <mergeCell ref="E21:K21"/>
    <mergeCell ref="AG31:AO31"/>
    <mergeCell ref="G31:AE31"/>
    <mergeCell ref="E25:AU25"/>
    <mergeCell ref="E29:S29"/>
    <mergeCell ref="E28:AU28"/>
    <mergeCell ref="G52:Y52"/>
    <mergeCell ref="E37:AE37"/>
    <mergeCell ref="E56:G56"/>
    <mergeCell ref="L72:O72"/>
    <mergeCell ref="M66:AU66"/>
    <mergeCell ref="AP68:AQ68"/>
    <mergeCell ref="E70:O70"/>
    <mergeCell ref="M69:AM69"/>
    <mergeCell ref="E59:G59"/>
    <mergeCell ref="AH59:AJ59"/>
    <mergeCell ref="AQ62:AT62"/>
    <mergeCell ref="AK62:AL62"/>
    <mergeCell ref="E62:G62"/>
    <mergeCell ref="D1:M1"/>
    <mergeCell ref="D3:AV3"/>
    <mergeCell ref="H99:O99"/>
    <mergeCell ref="AL99:AT99"/>
    <mergeCell ref="E71:H71"/>
    <mergeCell ref="E74:H74"/>
    <mergeCell ref="E84:G84"/>
    <mergeCell ref="E87:G87"/>
    <mergeCell ref="E83:Y83"/>
    <mergeCell ref="W73:AU73"/>
    <mergeCell ref="E79:AU79"/>
    <mergeCell ref="L76:T76"/>
    <mergeCell ref="W76:AU76"/>
    <mergeCell ref="E75:J75"/>
    <mergeCell ref="E65:H65"/>
    <mergeCell ref="E68:H68"/>
    <mergeCell ref="M68:P68"/>
    <mergeCell ref="W72:Z72"/>
    <mergeCell ref="E72:J72"/>
    <mergeCell ref="E58:G58"/>
    <mergeCell ref="E57:AU57"/>
    <mergeCell ref="E46:AU46"/>
    <mergeCell ref="E51:AP51"/>
    <mergeCell ref="S55:T55"/>
  </mergeCells>
  <phoneticPr fontId="4" type="noConversion"/>
  <pageMargins left="0" right="0" top="0" bottom="0" header="0" footer="0"/>
  <pageSetup paperSize="9" scale="9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21" r:id="rId4" name="BankBetriebIBAN">
          <controlPr defaultSize="0" print="0" autoLine="0" linkedCell="Betrieb_IBAN_zeigen" r:id="rId5">
            <anchor>
              <from>
                <xdr:col>34</xdr:col>
                <xdr:colOff>19050</xdr:colOff>
                <xdr:row>36</xdr:row>
                <xdr:rowOff>200025</xdr:rowOff>
              </from>
              <to>
                <xdr:col>43</xdr:col>
                <xdr:colOff>19050</xdr:colOff>
                <xdr:row>39</xdr:row>
                <xdr:rowOff>123825</xdr:rowOff>
              </to>
            </anchor>
          </controlPr>
        </control>
      </mc:Choice>
      <mc:Fallback>
        <control shapeId="10321" r:id="rId4" name="BankBetriebIBAN"/>
      </mc:Fallback>
    </mc:AlternateContent>
    <mc:AlternateContent xmlns:mc="http://schemas.openxmlformats.org/markup-compatibility/2006">
      <mc:Choice Requires="x14">
        <control shapeId="10320" r:id="rId6" name="BankBetriebBLZ">
          <controlPr defaultSize="0" print="0" autoLine="0" r:id="rId7">
            <anchor>
              <from>
                <xdr:col>34</xdr:col>
                <xdr:colOff>19050</xdr:colOff>
                <xdr:row>35</xdr:row>
                <xdr:rowOff>57150</xdr:rowOff>
              </from>
              <to>
                <xdr:col>43</xdr:col>
                <xdr:colOff>19050</xdr:colOff>
                <xdr:row>37</xdr:row>
                <xdr:rowOff>0</xdr:rowOff>
              </to>
            </anchor>
          </controlPr>
        </control>
      </mc:Choice>
      <mc:Fallback>
        <control shapeId="10320" r:id="rId6" name="BankBetriebBLZ"/>
      </mc:Fallback>
    </mc:AlternateContent>
    <mc:AlternateContent xmlns:mc="http://schemas.openxmlformats.org/markup-compatibility/2006">
      <mc:Choice Requires="x14">
        <control shapeId="10319" r:id="rId8" name="BankPersonIBAN">
          <controlPr defaultSize="0" print="0" autoLine="0" linkedCell="Person_IBAN_zeigen" r:id="rId9">
            <anchor>
              <from>
                <xdr:col>34</xdr:col>
                <xdr:colOff>19050</xdr:colOff>
                <xdr:row>15</xdr:row>
                <xdr:rowOff>180975</xdr:rowOff>
              </from>
              <to>
                <xdr:col>43</xdr:col>
                <xdr:colOff>19050</xdr:colOff>
                <xdr:row>18</xdr:row>
                <xdr:rowOff>104775</xdr:rowOff>
              </to>
            </anchor>
          </controlPr>
        </control>
      </mc:Choice>
      <mc:Fallback>
        <control shapeId="10319" r:id="rId8" name="BankPersonIBAN"/>
      </mc:Fallback>
    </mc:AlternateContent>
    <mc:AlternateContent xmlns:mc="http://schemas.openxmlformats.org/markup-compatibility/2006">
      <mc:Choice Requires="x14">
        <control shapeId="10318" r:id="rId10" name="BankPersonBLZ">
          <controlPr defaultSize="0" print="0" autoLine="0" r:id="rId11">
            <anchor>
              <from>
                <xdr:col>34</xdr:col>
                <xdr:colOff>19050</xdr:colOff>
                <xdr:row>14</xdr:row>
                <xdr:rowOff>38100</xdr:rowOff>
              </from>
              <to>
                <xdr:col>43</xdr:col>
                <xdr:colOff>19050</xdr:colOff>
                <xdr:row>15</xdr:row>
                <xdr:rowOff>190500</xdr:rowOff>
              </to>
            </anchor>
          </controlPr>
        </control>
      </mc:Choice>
      <mc:Fallback>
        <control shapeId="10318" r:id="rId10" name="BankPersonBLZ"/>
      </mc:Fallback>
    </mc:AlternateContent>
    <mc:AlternateContent xmlns:mc="http://schemas.openxmlformats.org/markup-compatibility/2006">
      <mc:Choice Requires="x14">
        <control shapeId="10261" r:id="rId12" name="Button 21">
          <controlPr defaultSize="0" print="0" autoFill="0" autoPict="0" macro="[0]!Drucken">
            <anchor moveWithCells="1" sizeWithCells="1">
              <from>
                <xdr:col>1</xdr:col>
                <xdr:colOff>9525</xdr:colOff>
                <xdr:row>0</xdr:row>
                <xdr:rowOff>9525</xdr:rowOff>
              </from>
              <to>
                <xdr:col>4</xdr:col>
                <xdr:colOff>95250</xdr:colOff>
                <xdr:row>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4" r:id="rId13" name="Button 24">
          <controlPr defaultSize="0" print="0" autoFill="0" autoPict="0" macro="[0]!Bedienung">
            <anchor moveWithCells="1" sizeWithCells="1">
              <from>
                <xdr:col>41</xdr:col>
                <xdr:colOff>133350</xdr:colOff>
                <xdr:row>0</xdr:row>
                <xdr:rowOff>9525</xdr:rowOff>
              </from>
              <to>
                <xdr:col>48</xdr:col>
                <xdr:colOff>28575</xdr:colOff>
                <xdr:row>0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5" r:id="rId14" name="chkbEingabekontrolle1">
          <controlPr defaultSize="0" print="0" autoFill="0" autoLine="0" autoPict="0" macro="[0]!EingabeKontrolleEinAus">
            <anchor moveWithCells="1">
              <from>
                <xdr:col>33</xdr:col>
                <xdr:colOff>57150</xdr:colOff>
                <xdr:row>0</xdr:row>
                <xdr:rowOff>0</xdr:rowOff>
              </from>
              <to>
                <xdr:col>41</xdr:col>
                <xdr:colOff>38100</xdr:colOff>
                <xdr:row>0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3" r:id="rId15" name="BankenAuswahl2">
          <controlPr defaultSize="0" print="0" autoLine="0" autoPict="0" macro="[0]!VVUebernehmen2">
            <anchor moveWithCells="1">
              <from>
                <xdr:col>33</xdr:col>
                <xdr:colOff>142875</xdr:colOff>
                <xdr:row>12</xdr:row>
                <xdr:rowOff>0</xdr:rowOff>
              </from>
              <to>
                <xdr:col>46</xdr:col>
                <xdr:colOff>142875</xdr:colOff>
                <xdr:row>12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4" r:id="rId16" name="BankenAuswahl3">
          <controlPr defaultSize="0" print="0" autoLine="0" autoPict="0" macro="[0]!VVUebernehmen3">
            <anchor moveWithCells="1">
              <from>
                <xdr:col>33</xdr:col>
                <xdr:colOff>142875</xdr:colOff>
                <xdr:row>33</xdr:row>
                <xdr:rowOff>0</xdr:rowOff>
              </from>
              <to>
                <xdr:col>46</xdr:col>
                <xdr:colOff>142875</xdr:colOff>
                <xdr:row>33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5" r:id="rId17" name="KanzleiStB">
          <controlPr defaultSize="0" print="0" autoFill="0" autoLine="0" autoPict="0" macro="[0]!KanzleidatenEintragenStB">
            <anchor moveWithCells="1" sizeWithCells="1">
              <from>
                <xdr:col>26</xdr:col>
                <xdr:colOff>19050</xdr:colOff>
                <xdr:row>54</xdr:row>
                <xdr:rowOff>19050</xdr:rowOff>
              </from>
              <to>
                <xdr:col>31</xdr:col>
                <xdr:colOff>28575</xdr:colOff>
                <xdr:row>54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6" r:id="rId18" name="KanzleiEmpf">
          <controlPr defaultSize="0" print="0" autoFill="0" autoLine="0" autoPict="0" macro="[0]!KanzleidatenEintragenEmpf">
            <anchor moveWithCells="1" sizeWithCells="1">
              <from>
                <xdr:col>26</xdr:col>
                <xdr:colOff>19050</xdr:colOff>
                <xdr:row>82</xdr:row>
                <xdr:rowOff>47625</xdr:rowOff>
              </from>
              <to>
                <xdr:col>31</xdr:col>
                <xdr:colOff>28575</xdr:colOff>
                <xdr:row>83</xdr:row>
                <xdr:rowOff>28575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>
    <pageSetUpPr fitToPage="1"/>
  </sheetPr>
  <dimension ref="A1:BA194"/>
  <sheetViews>
    <sheetView showGridLines="0" showRowColHeaders="0" workbookViewId="0">
      <pane ySplit="1" topLeftCell="A19" activePane="bottomLeft" state="frozenSplit"/>
      <selection activeCell="F7" sqref="F7:AI7"/>
      <selection pane="bottomLeft" activeCell="F76" sqref="F76:AW76"/>
    </sheetView>
  </sheetViews>
  <sheetFormatPr baseColWidth="10" defaultColWidth="0" defaultRowHeight="12.75" zeroHeight="1" x14ac:dyDescent="0.2"/>
  <cols>
    <col min="1" max="1" width="0.85546875" customWidth="1"/>
    <col min="2" max="4" width="2.5703125" customWidth="1"/>
    <col min="5" max="5" width="2.7109375" customWidth="1"/>
    <col min="6" max="6" width="2.140625" customWidth="1"/>
    <col min="7" max="7" width="0.5703125" customWidth="1"/>
    <col min="8" max="9" width="2.5703125" customWidth="1"/>
    <col min="10" max="10" width="2.140625" customWidth="1"/>
    <col min="11" max="11" width="0.42578125" customWidth="1"/>
    <col min="12" max="12" width="2.140625" customWidth="1"/>
    <col min="13" max="13" width="0.5703125" customWidth="1"/>
    <col min="14" max="15" width="2.5703125" customWidth="1"/>
    <col min="16" max="16" width="2" customWidth="1"/>
    <col min="17" max="17" width="3.140625" style="61" customWidth="1"/>
    <col min="18" max="18" width="2.28515625" style="61" customWidth="1"/>
    <col min="19" max="19" width="2.5703125" customWidth="1"/>
    <col min="20" max="20" width="1" customWidth="1"/>
    <col min="21" max="21" width="2.140625" customWidth="1"/>
    <col min="22" max="22" width="2" customWidth="1"/>
    <col min="23" max="23" width="0.5703125" customWidth="1"/>
    <col min="24" max="26" width="2.5703125" customWidth="1"/>
    <col min="27" max="27" width="2.28515625" customWidth="1"/>
    <col min="28" max="28" width="2.5703125" customWidth="1"/>
    <col min="29" max="29" width="0.5703125" customWidth="1"/>
    <col min="30" max="31" width="2.5703125" customWidth="1"/>
    <col min="32" max="32" width="2.28515625" customWidth="1"/>
    <col min="33" max="33" width="2.5703125" customWidth="1"/>
    <col min="34" max="34" width="1" customWidth="1"/>
    <col min="35" max="35" width="2.140625" customWidth="1"/>
    <col min="36" max="36" width="2.28515625" customWidth="1"/>
    <col min="37" max="37" width="2.5703125" customWidth="1"/>
    <col min="38" max="38" width="0.5703125" customWidth="1"/>
    <col min="39" max="39" width="1.7109375" customWidth="1"/>
    <col min="40" max="40" width="3.140625" customWidth="1"/>
    <col min="41" max="41" width="2.28515625" customWidth="1"/>
    <col min="42" max="42" width="2.5703125" customWidth="1"/>
    <col min="43" max="43" width="0.5703125" customWidth="1"/>
    <col min="44" max="46" width="2.5703125" customWidth="1"/>
    <col min="47" max="47" width="2" customWidth="1"/>
    <col min="48" max="48" width="2.85546875" customWidth="1"/>
    <col min="49" max="49" width="2.28515625" customWidth="1"/>
    <col min="50" max="50" width="2.7109375" customWidth="1"/>
    <col min="51" max="52" width="2.28515625" customWidth="1"/>
    <col min="53" max="53" width="0.85546875" customWidth="1"/>
    <col min="54" max="16384" width="11.42578125" hidden="1"/>
  </cols>
  <sheetData>
    <row r="1" spans="1:53" ht="18" customHeight="1" x14ac:dyDescent="0.2">
      <c r="A1" s="1"/>
      <c r="B1" s="1"/>
      <c r="C1" s="1"/>
      <c r="D1" s="199"/>
      <c r="E1" s="217" t="s">
        <v>653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9" customHeight="1" x14ac:dyDescent="0.2">
      <c r="A3" s="1"/>
      <c r="B3" s="42"/>
      <c r="C3" s="42"/>
      <c r="D3" s="42"/>
      <c r="E3" s="253" t="s">
        <v>113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42"/>
      <c r="AZ3" s="42"/>
      <c r="BA3" s="1"/>
    </row>
    <row r="4" spans="1:53" ht="9" customHeight="1" thickBot="1" x14ac:dyDescent="0.25">
      <c r="A4" s="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1"/>
    </row>
    <row r="5" spans="1:53" ht="15" customHeight="1" x14ac:dyDescent="0.2">
      <c r="A5" s="1"/>
      <c r="B5" s="42"/>
      <c r="C5" s="42"/>
      <c r="D5" s="42"/>
      <c r="E5" s="4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4"/>
      <c r="AY5" s="42"/>
      <c r="AZ5" s="42"/>
      <c r="BA5" s="1"/>
    </row>
    <row r="6" spans="1:53" ht="5.25" customHeight="1" x14ac:dyDescent="0.2">
      <c r="A6" s="1"/>
      <c r="B6" s="42"/>
      <c r="C6" s="42"/>
      <c r="D6" s="42"/>
      <c r="E6" s="42"/>
      <c r="F6" s="267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93"/>
      <c r="AT6" s="93"/>
      <c r="AU6" s="93"/>
      <c r="AV6" s="93"/>
      <c r="AW6" s="94"/>
      <c r="AX6" s="45"/>
      <c r="AY6" s="42"/>
      <c r="AZ6" s="42"/>
      <c r="BA6" s="1"/>
    </row>
    <row r="7" spans="1:53" ht="16.5" customHeight="1" x14ac:dyDescent="0.2">
      <c r="A7" s="1"/>
      <c r="B7" s="42"/>
      <c r="C7" s="42"/>
      <c r="D7" s="42"/>
      <c r="E7" s="42"/>
      <c r="F7" s="228" t="s">
        <v>80</v>
      </c>
      <c r="G7" s="229"/>
      <c r="H7" s="229"/>
      <c r="I7" s="229"/>
      <c r="J7" s="229"/>
      <c r="K7" s="229"/>
      <c r="L7" s="229"/>
      <c r="M7" s="229"/>
      <c r="N7" s="269" t="str">
        <f>IF(ZFaSteuernummer="","",ZFaSteuernummer)</f>
        <v/>
      </c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52"/>
      <c r="AD7" s="52"/>
      <c r="AE7" s="52"/>
      <c r="AF7" s="52"/>
      <c r="AG7" s="104"/>
      <c r="AH7" s="104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37"/>
      <c r="AW7" s="41"/>
      <c r="AX7" s="45"/>
      <c r="AY7" s="42"/>
      <c r="AZ7" s="42"/>
      <c r="BA7" s="1"/>
    </row>
    <row r="8" spans="1:53" ht="5.25" customHeight="1" x14ac:dyDescent="0.2">
      <c r="A8" s="1"/>
      <c r="B8" s="42"/>
      <c r="C8" s="42"/>
      <c r="D8" s="42"/>
      <c r="E8" s="42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37"/>
      <c r="AT8" s="37"/>
      <c r="AU8" s="37"/>
      <c r="AV8" s="37"/>
      <c r="AW8" s="41"/>
      <c r="AX8" s="45"/>
      <c r="AY8" s="42"/>
      <c r="AZ8" s="42"/>
      <c r="BA8" s="1"/>
    </row>
    <row r="9" spans="1:53" ht="11.25" customHeight="1" x14ac:dyDescent="0.2">
      <c r="A9" s="1"/>
      <c r="B9" s="42"/>
      <c r="C9" s="42"/>
      <c r="D9" s="42"/>
      <c r="E9" s="42"/>
      <c r="F9" s="270" t="s">
        <v>89</v>
      </c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40"/>
      <c r="AT9" s="40"/>
      <c r="AU9" s="40"/>
      <c r="AV9" s="40"/>
      <c r="AW9" s="67"/>
      <c r="AX9" s="45"/>
      <c r="AY9" s="42"/>
      <c r="AZ9" s="42"/>
      <c r="BA9" s="1"/>
    </row>
    <row r="10" spans="1:53" ht="6.75" customHeight="1" x14ac:dyDescent="0.2">
      <c r="A10" s="1"/>
      <c r="B10" s="42"/>
      <c r="C10" s="42"/>
      <c r="D10" s="42"/>
      <c r="E10" s="42"/>
      <c r="F10" s="237" t="s">
        <v>213</v>
      </c>
      <c r="G10" s="238"/>
      <c r="H10" s="238"/>
      <c r="I10" s="37"/>
      <c r="J10" s="37"/>
      <c r="K10" s="37"/>
      <c r="L10" s="37"/>
      <c r="M10" s="37"/>
      <c r="N10" s="37"/>
      <c r="O10" s="37"/>
      <c r="P10" s="37"/>
      <c r="Q10" s="37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37"/>
      <c r="AT10" s="37"/>
      <c r="AU10" s="37"/>
      <c r="AV10" s="37"/>
      <c r="AW10" s="41"/>
      <c r="AX10" s="45"/>
      <c r="AY10" s="42"/>
      <c r="AZ10" s="42"/>
      <c r="BA10" s="1"/>
    </row>
    <row r="11" spans="1:53" ht="6.75" customHeight="1" x14ac:dyDescent="0.2">
      <c r="A11" s="1"/>
      <c r="B11" s="42"/>
      <c r="C11" s="42"/>
      <c r="D11" s="42"/>
      <c r="E11" s="42"/>
      <c r="F11" s="271" t="s">
        <v>554</v>
      </c>
      <c r="G11" s="272"/>
      <c r="H11" s="272"/>
      <c r="I11" s="272"/>
      <c r="J11" s="272"/>
      <c r="K11" s="272"/>
      <c r="L11" s="272"/>
      <c r="M11" s="78"/>
      <c r="N11" s="216" t="s">
        <v>555</v>
      </c>
      <c r="O11" s="216"/>
      <c r="P11" s="216"/>
      <c r="Q11" s="216"/>
      <c r="R11" s="83"/>
      <c r="S11" s="78"/>
      <c r="T11" s="78"/>
      <c r="U11" s="78"/>
      <c r="V11" s="78"/>
      <c r="W11" s="78"/>
      <c r="X11" s="78"/>
      <c r="Y11" s="216" t="s">
        <v>556</v>
      </c>
      <c r="Z11" s="216"/>
      <c r="AA11" s="216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37"/>
      <c r="AT11" s="37"/>
      <c r="AU11" s="37"/>
      <c r="AV11" s="37"/>
      <c r="AW11" s="41"/>
      <c r="AX11" s="45"/>
      <c r="AY11" s="42"/>
      <c r="AZ11" s="42"/>
      <c r="BA11" s="1"/>
    </row>
    <row r="12" spans="1:53" ht="16.5" customHeight="1" x14ac:dyDescent="0.2">
      <c r="A12" s="1"/>
      <c r="B12" s="42"/>
      <c r="C12" s="42"/>
      <c r="D12" s="42"/>
      <c r="E12" s="42"/>
      <c r="F12" s="218"/>
      <c r="G12" s="214"/>
      <c r="H12" s="214"/>
      <c r="I12" s="214"/>
      <c r="J12" s="214"/>
      <c r="K12" s="52"/>
      <c r="L12" s="78"/>
      <c r="M12" s="78"/>
      <c r="N12" s="214"/>
      <c r="O12" s="214"/>
      <c r="P12" s="214"/>
      <c r="Q12" s="214"/>
      <c r="R12" s="214"/>
      <c r="S12" s="214"/>
      <c r="T12" s="214"/>
      <c r="U12" s="214"/>
      <c r="V12" s="214"/>
      <c r="W12" s="78"/>
      <c r="X12" s="78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5"/>
      <c r="AX12" s="45"/>
      <c r="AY12" s="42"/>
      <c r="AZ12" s="42"/>
      <c r="BA12" s="1"/>
    </row>
    <row r="13" spans="1:53" ht="6.75" customHeight="1" x14ac:dyDescent="0.2">
      <c r="A13" s="1"/>
      <c r="B13" s="42"/>
      <c r="C13" s="42"/>
      <c r="D13" s="42"/>
      <c r="E13" s="42"/>
      <c r="F13" s="237" t="s">
        <v>90</v>
      </c>
      <c r="G13" s="238"/>
      <c r="H13" s="238"/>
      <c r="I13" s="78"/>
      <c r="J13" s="78"/>
      <c r="K13" s="52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37"/>
      <c r="AT13" s="37"/>
      <c r="AU13" s="37"/>
      <c r="AV13" s="37"/>
      <c r="AW13" s="41"/>
      <c r="AX13" s="45"/>
      <c r="AY13" s="42"/>
      <c r="AZ13" s="42"/>
      <c r="BA13" s="1"/>
    </row>
    <row r="14" spans="1:53" ht="6.75" customHeight="1" x14ac:dyDescent="0.2">
      <c r="A14" s="1"/>
      <c r="B14" s="42"/>
      <c r="C14" s="42"/>
      <c r="D14" s="42"/>
      <c r="E14" s="42"/>
      <c r="F14" s="219" t="s">
        <v>554</v>
      </c>
      <c r="G14" s="216"/>
      <c r="H14" s="216"/>
      <c r="I14" s="216"/>
      <c r="J14" s="216"/>
      <c r="K14" s="216"/>
      <c r="L14" s="216"/>
      <c r="M14" s="78"/>
      <c r="N14" s="216" t="s">
        <v>555</v>
      </c>
      <c r="O14" s="216"/>
      <c r="P14" s="216"/>
      <c r="Q14" s="216"/>
      <c r="R14" s="78"/>
      <c r="S14" s="78"/>
      <c r="T14" s="78"/>
      <c r="U14" s="78"/>
      <c r="V14" s="78"/>
      <c r="W14" s="78"/>
      <c r="X14" s="78"/>
      <c r="Y14" s="216" t="s">
        <v>556</v>
      </c>
      <c r="Z14" s="216"/>
      <c r="AA14" s="216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37"/>
      <c r="AT14" s="37"/>
      <c r="AU14" s="37"/>
      <c r="AV14" s="37"/>
      <c r="AW14" s="41"/>
      <c r="AX14" s="45"/>
      <c r="AY14" s="42"/>
      <c r="AZ14" s="42"/>
      <c r="BA14" s="1"/>
    </row>
    <row r="15" spans="1:53" ht="16.5" customHeight="1" x14ac:dyDescent="0.2">
      <c r="A15" s="1"/>
      <c r="B15" s="42"/>
      <c r="C15" s="42"/>
      <c r="D15" s="42"/>
      <c r="E15" s="42"/>
      <c r="F15" s="218"/>
      <c r="G15" s="214"/>
      <c r="H15" s="214"/>
      <c r="I15" s="214"/>
      <c r="J15" s="214"/>
      <c r="K15" s="52"/>
      <c r="L15" s="78"/>
      <c r="M15" s="78"/>
      <c r="N15" s="214"/>
      <c r="O15" s="214"/>
      <c r="P15" s="214"/>
      <c r="Q15" s="214"/>
      <c r="R15" s="214"/>
      <c r="S15" s="214"/>
      <c r="T15" s="214"/>
      <c r="U15" s="214"/>
      <c r="V15" s="214"/>
      <c r="W15" s="78"/>
      <c r="X15" s="78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5"/>
      <c r="AX15" s="45"/>
      <c r="AY15" s="42"/>
      <c r="AZ15" s="42"/>
      <c r="BA15" s="1"/>
    </row>
    <row r="16" spans="1:53" ht="2.25" customHeight="1" x14ac:dyDescent="0.2">
      <c r="A16" s="1"/>
      <c r="B16" s="42"/>
      <c r="C16" s="42"/>
      <c r="D16" s="42"/>
      <c r="E16" s="42"/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37"/>
      <c r="AT16" s="37"/>
      <c r="AU16" s="37"/>
      <c r="AV16" s="37"/>
      <c r="AW16" s="41"/>
      <c r="AX16" s="45"/>
      <c r="AY16" s="42"/>
      <c r="AZ16" s="42"/>
      <c r="BA16" s="1"/>
    </row>
    <row r="17" spans="1:53" ht="6.75" customHeight="1" x14ac:dyDescent="0.2">
      <c r="A17" s="1"/>
      <c r="B17" s="42"/>
      <c r="C17" s="42"/>
      <c r="D17" s="42"/>
      <c r="E17" s="42"/>
      <c r="F17" s="219" t="s">
        <v>91</v>
      </c>
      <c r="G17" s="216"/>
      <c r="H17" s="216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37"/>
      <c r="AT17" s="37"/>
      <c r="AU17" s="37"/>
      <c r="AV17" s="37"/>
      <c r="AW17" s="41"/>
      <c r="AX17" s="45"/>
      <c r="AY17" s="42"/>
      <c r="AZ17" s="42"/>
      <c r="BA17" s="1"/>
    </row>
    <row r="18" spans="1:53" ht="16.5" customHeight="1" x14ac:dyDescent="0.2">
      <c r="A18" s="1"/>
      <c r="B18" s="42"/>
      <c r="C18" s="42"/>
      <c r="D18" s="42"/>
      <c r="E18" s="42"/>
      <c r="F18" s="218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5"/>
      <c r="AX18" s="45"/>
      <c r="AY18" s="42"/>
      <c r="AZ18" s="42"/>
      <c r="BA18" s="1"/>
    </row>
    <row r="19" spans="1:53" ht="12.75" customHeight="1" x14ac:dyDescent="0.2">
      <c r="A19" s="1"/>
      <c r="B19" s="42"/>
      <c r="C19" s="42"/>
      <c r="D19" s="42"/>
      <c r="E19" s="42"/>
      <c r="F19" s="222" t="s">
        <v>568</v>
      </c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37"/>
      <c r="AT19" s="37"/>
      <c r="AU19" s="37"/>
      <c r="AV19" s="37"/>
      <c r="AW19" s="41"/>
      <c r="AX19" s="45"/>
      <c r="AY19" s="42"/>
      <c r="AZ19" s="42"/>
      <c r="BA19" s="1"/>
    </row>
    <row r="20" spans="1:53" ht="6.75" customHeight="1" x14ac:dyDescent="0.2">
      <c r="A20" s="1"/>
      <c r="B20" s="42"/>
      <c r="C20" s="42"/>
      <c r="D20" s="42"/>
      <c r="E20" s="42"/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37"/>
      <c r="AT20" s="37"/>
      <c r="AU20" s="37"/>
      <c r="AV20" s="37"/>
      <c r="AW20" s="41"/>
      <c r="AX20" s="45"/>
      <c r="AY20" s="42"/>
      <c r="AZ20" s="42"/>
      <c r="BA20" s="1"/>
    </row>
    <row r="21" spans="1:53" ht="16.5" customHeight="1" x14ac:dyDescent="0.2">
      <c r="A21" s="1"/>
      <c r="B21" s="42"/>
      <c r="C21" s="42"/>
      <c r="D21" s="42"/>
      <c r="E21" s="42"/>
      <c r="F21" s="206"/>
      <c r="G21" s="78"/>
      <c r="H21" s="265" t="s">
        <v>56</v>
      </c>
      <c r="I21" s="265"/>
      <c r="J21" s="265"/>
      <c r="K21" s="265"/>
      <c r="L21" s="265"/>
      <c r="M21" s="265"/>
      <c r="N21" s="265"/>
      <c r="O21" s="265"/>
      <c r="P21" s="265"/>
      <c r="Q21" s="265"/>
      <c r="R21" s="78"/>
      <c r="S21" s="78"/>
      <c r="T21" s="78"/>
      <c r="U21" s="207"/>
      <c r="V21" s="265" t="s">
        <v>58</v>
      </c>
      <c r="W21" s="265"/>
      <c r="X21" s="265"/>
      <c r="Y21" s="265"/>
      <c r="Z21" s="265"/>
      <c r="AA21" s="265"/>
      <c r="AB21" s="265"/>
      <c r="AC21" s="265"/>
      <c r="AD21" s="265"/>
      <c r="AE21" s="78"/>
      <c r="AF21" s="78"/>
      <c r="AG21" s="78"/>
      <c r="AH21" s="78"/>
      <c r="AI21" s="207"/>
      <c r="AJ21" s="229" t="s">
        <v>59</v>
      </c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52"/>
      <c r="AV21" s="52"/>
      <c r="AW21" s="52"/>
      <c r="AX21" s="45"/>
      <c r="AY21" s="42"/>
      <c r="AZ21" s="42"/>
      <c r="BA21" s="1"/>
    </row>
    <row r="22" spans="1:53" ht="15" customHeight="1" x14ac:dyDescent="0.2">
      <c r="A22" s="1"/>
      <c r="B22" s="42"/>
      <c r="C22" s="42"/>
      <c r="D22" s="42"/>
      <c r="E22" s="42"/>
      <c r="F22" s="35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63"/>
      <c r="AO22" s="63"/>
      <c r="AP22" s="63"/>
      <c r="AQ22" s="63"/>
      <c r="AR22" s="63"/>
      <c r="AS22" s="37"/>
      <c r="AT22" s="37"/>
      <c r="AU22" s="37"/>
      <c r="AV22" s="37"/>
      <c r="AW22" s="41"/>
      <c r="AX22" s="45"/>
      <c r="AY22" s="42"/>
      <c r="AZ22" s="42"/>
      <c r="BA22" s="1"/>
    </row>
    <row r="23" spans="1:53" ht="11.25" customHeight="1" x14ac:dyDescent="0.2">
      <c r="A23" s="1"/>
      <c r="B23" s="42"/>
      <c r="C23" s="42"/>
      <c r="D23" s="42"/>
      <c r="E23" s="42"/>
      <c r="F23" s="273" t="s">
        <v>61</v>
      </c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4"/>
      <c r="AX23" s="45"/>
      <c r="AY23" s="42"/>
      <c r="AZ23" s="42"/>
      <c r="BA23" s="1"/>
    </row>
    <row r="24" spans="1:53" ht="6.75" customHeight="1" x14ac:dyDescent="0.2">
      <c r="A24" s="1"/>
      <c r="B24" s="42"/>
      <c r="C24" s="42"/>
      <c r="D24" s="42"/>
      <c r="E24" s="42"/>
      <c r="F24" s="35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216" t="s">
        <v>442</v>
      </c>
      <c r="AB24" s="216"/>
      <c r="AC24" s="216"/>
      <c r="AD24" s="216"/>
      <c r="AE24" s="39"/>
      <c r="AF24" s="39"/>
      <c r="AG24" s="39"/>
      <c r="AH24" s="39"/>
      <c r="AI24" s="39"/>
      <c r="AJ24" s="39"/>
      <c r="AK24" s="39"/>
      <c r="AL24" s="39"/>
      <c r="AM24" s="39"/>
      <c r="AN24" s="63"/>
      <c r="AO24" s="63"/>
      <c r="AP24" s="63"/>
      <c r="AQ24" s="63"/>
      <c r="AR24" s="63"/>
      <c r="AS24" s="37"/>
      <c r="AT24" s="37"/>
      <c r="AU24" s="37"/>
      <c r="AV24" s="37"/>
      <c r="AW24" s="41"/>
      <c r="AX24" s="45"/>
      <c r="AY24" s="42"/>
      <c r="AZ24" s="42"/>
      <c r="BA24" s="1"/>
    </row>
    <row r="25" spans="1:53" ht="16.5" customHeight="1" x14ac:dyDescent="0.2">
      <c r="A25" s="1"/>
      <c r="B25" s="42"/>
      <c r="C25" s="42"/>
      <c r="D25" s="42"/>
      <c r="E25" s="42"/>
      <c r="F25" s="222" t="s">
        <v>57</v>
      </c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39"/>
      <c r="AL25" s="39"/>
      <c r="AM25" s="39"/>
      <c r="AN25" s="63"/>
      <c r="AO25" s="63"/>
      <c r="AP25" s="63"/>
      <c r="AQ25" s="63"/>
      <c r="AR25" s="63"/>
      <c r="AS25" s="37"/>
      <c r="AT25" s="37"/>
      <c r="AU25" s="37"/>
      <c r="AV25" s="37"/>
      <c r="AW25" s="41"/>
      <c r="AX25" s="45"/>
      <c r="AY25" s="42"/>
      <c r="AZ25" s="42"/>
      <c r="BA25" s="1"/>
    </row>
    <row r="26" spans="1:53" ht="3" customHeight="1" x14ac:dyDescent="0.2">
      <c r="A26" s="1"/>
      <c r="B26" s="42"/>
      <c r="C26" s="42"/>
      <c r="D26" s="42"/>
      <c r="E26" s="42"/>
      <c r="F26" s="35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63"/>
      <c r="AO26" s="63"/>
      <c r="AP26" s="63"/>
      <c r="AQ26" s="63"/>
      <c r="AR26" s="63"/>
      <c r="AS26" s="37"/>
      <c r="AT26" s="37"/>
      <c r="AU26" s="37"/>
      <c r="AV26" s="37"/>
      <c r="AW26" s="41"/>
      <c r="AX26" s="45"/>
      <c r="AY26" s="42"/>
      <c r="AZ26" s="42"/>
      <c r="BA26" s="1"/>
    </row>
    <row r="27" spans="1:53" ht="6.75" customHeight="1" x14ac:dyDescent="0.2">
      <c r="A27" s="1"/>
      <c r="B27" s="42"/>
      <c r="C27" s="42"/>
      <c r="D27" s="42"/>
      <c r="E27" s="42"/>
      <c r="F27" s="219" t="s">
        <v>549</v>
      </c>
      <c r="G27" s="216"/>
      <c r="H27" s="216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216" t="s">
        <v>552</v>
      </c>
      <c r="AN27" s="216"/>
      <c r="AO27" s="63"/>
      <c r="AP27" s="63"/>
      <c r="AQ27" s="63"/>
      <c r="AR27" s="63"/>
      <c r="AS27" s="216" t="s">
        <v>553</v>
      </c>
      <c r="AT27" s="216"/>
      <c r="AU27" s="216"/>
      <c r="AV27" s="216"/>
      <c r="AW27" s="41"/>
      <c r="AX27" s="45"/>
      <c r="AY27" s="42"/>
      <c r="AZ27" s="42"/>
      <c r="BA27" s="1"/>
    </row>
    <row r="28" spans="1:53" ht="16.5" customHeight="1" x14ac:dyDescent="0.2">
      <c r="A28" s="1"/>
      <c r="B28" s="42"/>
      <c r="C28" s="42"/>
      <c r="D28" s="42"/>
      <c r="E28" s="42"/>
      <c r="F28" s="218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37"/>
      <c r="AL28" s="37"/>
      <c r="AM28" s="214"/>
      <c r="AN28" s="214"/>
      <c r="AO28" s="214"/>
      <c r="AP28" s="214"/>
      <c r="AQ28" s="37"/>
      <c r="AR28" s="37"/>
      <c r="AS28" s="214"/>
      <c r="AT28" s="214"/>
      <c r="AU28" s="214"/>
      <c r="AV28" s="214"/>
      <c r="AW28" s="215"/>
      <c r="AX28" s="45"/>
      <c r="AY28" s="42"/>
      <c r="AZ28" s="42"/>
      <c r="BA28" s="1"/>
    </row>
    <row r="29" spans="1:53" ht="2.25" customHeight="1" x14ac:dyDescent="0.2">
      <c r="A29" s="1"/>
      <c r="B29" s="42"/>
      <c r="C29" s="42"/>
      <c r="D29" s="42"/>
      <c r="E29" s="42"/>
      <c r="F29" s="4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45"/>
      <c r="AY29" s="42"/>
      <c r="AZ29" s="42"/>
      <c r="BA29" s="1"/>
    </row>
    <row r="30" spans="1:53" ht="6.75" customHeight="1" x14ac:dyDescent="0.2">
      <c r="A30" s="1"/>
      <c r="B30" s="42"/>
      <c r="C30" s="42"/>
      <c r="D30" s="42"/>
      <c r="E30" s="42"/>
      <c r="F30" s="219" t="s">
        <v>86</v>
      </c>
      <c r="G30" s="216"/>
      <c r="H30" s="216"/>
      <c r="I30" s="216"/>
      <c r="J30" s="109"/>
      <c r="K30" s="109"/>
      <c r="L30" s="109"/>
      <c r="M30" s="109"/>
      <c r="N30" s="109"/>
      <c r="O30" s="216" t="s">
        <v>87</v>
      </c>
      <c r="P30" s="216"/>
      <c r="Q30" s="216"/>
      <c r="R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41"/>
      <c r="AX30" s="45"/>
      <c r="AY30" s="42"/>
      <c r="AZ30" s="42"/>
      <c r="BA30" s="1"/>
    </row>
    <row r="31" spans="1:53" ht="16.5" customHeight="1" x14ac:dyDescent="0.2">
      <c r="A31" s="1"/>
      <c r="B31" s="42"/>
      <c r="C31" s="42"/>
      <c r="D31" s="42"/>
      <c r="E31" s="42"/>
      <c r="F31" s="218"/>
      <c r="G31" s="214"/>
      <c r="H31" s="214"/>
      <c r="I31" s="214"/>
      <c r="J31" s="214"/>
      <c r="K31" s="214"/>
      <c r="L31" s="214"/>
      <c r="M31" s="58"/>
      <c r="N31" s="58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52"/>
      <c r="AO31" s="52"/>
      <c r="AP31" s="37"/>
      <c r="AQ31" s="37"/>
      <c r="AR31" s="37"/>
      <c r="AS31" s="37"/>
      <c r="AT31" s="37"/>
      <c r="AU31" s="37"/>
      <c r="AV31" s="37"/>
      <c r="AW31" s="37"/>
      <c r="AX31" s="45"/>
      <c r="AY31" s="42"/>
      <c r="AZ31" s="42"/>
      <c r="BA31" s="1"/>
    </row>
    <row r="32" spans="1:53" ht="2.25" customHeight="1" x14ac:dyDescent="0.2">
      <c r="A32" s="1"/>
      <c r="B32" s="42"/>
      <c r="C32" s="42"/>
      <c r="D32" s="42"/>
      <c r="E32" s="42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45"/>
      <c r="AY32" s="42"/>
      <c r="AZ32" s="42"/>
      <c r="BA32" s="1"/>
    </row>
    <row r="33" spans="1:53" ht="6.75" customHeight="1" x14ac:dyDescent="0.2">
      <c r="A33" s="1"/>
      <c r="B33" s="42"/>
      <c r="C33" s="42"/>
      <c r="D33" s="42"/>
      <c r="E33" s="42"/>
      <c r="F33" s="219" t="s">
        <v>86</v>
      </c>
      <c r="G33" s="216"/>
      <c r="H33" s="216"/>
      <c r="I33" s="216"/>
      <c r="J33" s="58"/>
      <c r="K33" s="58"/>
      <c r="L33" s="58"/>
      <c r="M33" s="58"/>
      <c r="N33" s="58"/>
      <c r="O33" s="216" t="s">
        <v>550</v>
      </c>
      <c r="P33" s="216"/>
      <c r="Q33" s="216"/>
      <c r="R33" s="2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216" t="s">
        <v>551</v>
      </c>
      <c r="AS33" s="216"/>
      <c r="AT33" s="37"/>
      <c r="AU33" s="37"/>
      <c r="AV33" s="37"/>
      <c r="AW33" s="37"/>
      <c r="AX33" s="45"/>
      <c r="AY33" s="42"/>
      <c r="AZ33" s="42"/>
      <c r="BA33" s="1"/>
    </row>
    <row r="34" spans="1:53" ht="16.5" customHeight="1" x14ac:dyDescent="0.2">
      <c r="A34" s="1"/>
      <c r="B34" s="42"/>
      <c r="C34" s="42"/>
      <c r="D34" s="42"/>
      <c r="E34" s="42"/>
      <c r="F34" s="218"/>
      <c r="G34" s="214"/>
      <c r="H34" s="214"/>
      <c r="I34" s="214"/>
      <c r="J34" s="214"/>
      <c r="K34" s="214"/>
      <c r="L34" s="214"/>
      <c r="M34" s="58"/>
      <c r="N34" s="58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37"/>
      <c r="AQ34" s="37"/>
      <c r="AR34" s="214"/>
      <c r="AS34" s="214"/>
      <c r="AT34" s="214"/>
      <c r="AU34" s="214"/>
      <c r="AV34" s="214"/>
      <c r="AW34" s="215"/>
      <c r="AX34" s="45"/>
      <c r="AY34" s="42"/>
      <c r="AZ34" s="42"/>
      <c r="BA34" s="1"/>
    </row>
    <row r="35" spans="1:53" ht="9.75" customHeight="1" x14ac:dyDescent="0.2">
      <c r="A35" s="1"/>
      <c r="B35" s="42"/>
      <c r="C35" s="42"/>
      <c r="D35" s="42"/>
      <c r="E35" s="42"/>
      <c r="F35" s="222" t="s">
        <v>567</v>
      </c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37"/>
      <c r="AU35" s="37"/>
      <c r="AV35" s="37"/>
      <c r="AW35" s="37"/>
      <c r="AX35" s="45"/>
      <c r="AY35" s="42"/>
      <c r="AZ35" s="42"/>
      <c r="BA35" s="1"/>
    </row>
    <row r="36" spans="1:53" ht="3" customHeight="1" x14ac:dyDescent="0.2">
      <c r="A36" s="1"/>
      <c r="B36" s="42"/>
      <c r="C36" s="42"/>
      <c r="D36" s="42"/>
      <c r="E36" s="42"/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45"/>
      <c r="AY36" s="42"/>
      <c r="AZ36" s="42"/>
      <c r="BA36" s="1"/>
    </row>
    <row r="37" spans="1:53" ht="6.75" customHeight="1" x14ac:dyDescent="0.2">
      <c r="A37" s="1"/>
      <c r="B37" s="42"/>
      <c r="C37" s="42"/>
      <c r="D37" s="42"/>
      <c r="E37" s="42"/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216" t="s">
        <v>443</v>
      </c>
      <c r="Q37" s="216"/>
      <c r="R37" s="2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45"/>
      <c r="AY37" s="42"/>
      <c r="AZ37" s="42"/>
      <c r="BA37" s="1"/>
    </row>
    <row r="38" spans="1:53" ht="16.5" customHeight="1" x14ac:dyDescent="0.2">
      <c r="A38" s="1"/>
      <c r="B38" s="42"/>
      <c r="C38" s="42"/>
      <c r="D38" s="42"/>
      <c r="E38" s="42"/>
      <c r="F38" s="206"/>
      <c r="G38" s="58"/>
      <c r="H38" s="223" t="s">
        <v>440</v>
      </c>
      <c r="I38" s="223"/>
      <c r="J38" s="58"/>
      <c r="K38" s="58"/>
      <c r="L38" s="207"/>
      <c r="M38" s="58"/>
      <c r="N38" s="37" t="s">
        <v>441</v>
      </c>
      <c r="O38" s="58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5"/>
      <c r="AX38" s="45"/>
      <c r="AY38" s="42"/>
      <c r="AZ38" s="42"/>
      <c r="BA38" s="1"/>
    </row>
    <row r="39" spans="1:53" ht="2.25" customHeight="1" x14ac:dyDescent="0.2">
      <c r="A39" s="1"/>
      <c r="B39" s="42"/>
      <c r="C39" s="42"/>
      <c r="D39" s="42"/>
      <c r="E39" s="42"/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45"/>
      <c r="AY39" s="42"/>
      <c r="AZ39" s="42"/>
      <c r="BA39" s="1"/>
    </row>
    <row r="40" spans="1:53" ht="6.75" customHeight="1" x14ac:dyDescent="0.2">
      <c r="A40" s="1"/>
      <c r="B40" s="42"/>
      <c r="C40" s="42"/>
      <c r="D40" s="42"/>
      <c r="E40" s="42"/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216" t="s">
        <v>80</v>
      </c>
      <c r="Q40" s="216"/>
      <c r="R40" s="216"/>
      <c r="S40" s="216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45"/>
      <c r="AY40" s="42"/>
      <c r="AZ40" s="42"/>
      <c r="BA40" s="1"/>
    </row>
    <row r="41" spans="1:53" ht="16.5" customHeight="1" x14ac:dyDescent="0.2">
      <c r="A41" s="1"/>
      <c r="B41" s="42"/>
      <c r="C41" s="42"/>
      <c r="D41" s="42"/>
      <c r="E41" s="42"/>
      <c r="F41" s="57"/>
      <c r="G41" s="58"/>
      <c r="H41" s="58"/>
      <c r="I41" s="58"/>
      <c r="J41" s="58"/>
      <c r="K41" s="58"/>
      <c r="L41" s="58"/>
      <c r="M41" s="58"/>
      <c r="N41" s="58"/>
      <c r="O41" s="58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45"/>
      <c r="AY41" s="42"/>
      <c r="AZ41" s="42"/>
      <c r="BA41" s="1"/>
    </row>
    <row r="42" spans="1:53" ht="19.5" customHeight="1" x14ac:dyDescent="0.2">
      <c r="A42" s="1"/>
      <c r="B42" s="42"/>
      <c r="C42" s="42"/>
      <c r="D42" s="42"/>
      <c r="E42" s="42"/>
      <c r="F42" s="57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45"/>
      <c r="AY42" s="42"/>
      <c r="AZ42" s="42"/>
      <c r="BA42" s="1"/>
    </row>
    <row r="43" spans="1:53" ht="11.25" customHeight="1" x14ac:dyDescent="0.2">
      <c r="A43" s="1"/>
      <c r="B43" s="42"/>
      <c r="C43" s="42"/>
      <c r="D43" s="42"/>
      <c r="E43" s="42"/>
      <c r="F43" s="275" t="s">
        <v>662</v>
      </c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7"/>
      <c r="AX43" s="45"/>
      <c r="AY43" s="42"/>
      <c r="AZ43" s="42"/>
      <c r="BA43" s="1"/>
    </row>
    <row r="44" spans="1:53" ht="7.5" customHeight="1" x14ac:dyDescent="0.2">
      <c r="A44" s="1"/>
      <c r="B44" s="42"/>
      <c r="C44" s="42"/>
      <c r="D44" s="42"/>
      <c r="E44" s="42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2"/>
      <c r="AR44" s="112"/>
      <c r="AS44" s="112"/>
      <c r="AT44" s="112"/>
      <c r="AU44" s="112"/>
      <c r="AV44" s="112"/>
      <c r="AW44" s="112"/>
      <c r="AX44" s="45"/>
      <c r="AY44" s="42"/>
      <c r="AZ44" s="42"/>
      <c r="BA44" s="1"/>
    </row>
    <row r="45" spans="1:53" ht="16.5" customHeight="1" x14ac:dyDescent="0.2">
      <c r="A45" s="1"/>
      <c r="B45" s="42"/>
      <c r="C45" s="42"/>
      <c r="D45" s="42"/>
      <c r="E45" s="42"/>
      <c r="F45" s="235" t="s">
        <v>55</v>
      </c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37"/>
      <c r="AP45" s="37"/>
      <c r="AQ45" s="37"/>
      <c r="AR45" s="37"/>
      <c r="AS45" s="37"/>
      <c r="AT45" s="37"/>
      <c r="AU45" s="37"/>
      <c r="AV45" s="37"/>
      <c r="AW45" s="37"/>
      <c r="AX45" s="45"/>
      <c r="AY45" s="42"/>
      <c r="AZ45" s="42"/>
      <c r="BA45" s="1"/>
    </row>
    <row r="46" spans="1:53" ht="16.5" customHeight="1" x14ac:dyDescent="0.2">
      <c r="A46" s="1"/>
      <c r="B46" s="42"/>
      <c r="C46" s="42"/>
      <c r="D46" s="42"/>
      <c r="E46" s="42"/>
      <c r="F46" s="218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5"/>
      <c r="AX46" s="45"/>
      <c r="AY46" s="42"/>
      <c r="AZ46" s="42"/>
      <c r="BA46" s="1"/>
    </row>
    <row r="47" spans="1:53" ht="11.25" customHeight="1" x14ac:dyDescent="0.2">
      <c r="A47" s="1"/>
      <c r="B47" s="42"/>
      <c r="C47" s="42"/>
      <c r="D47" s="42"/>
      <c r="E47" s="42"/>
      <c r="F47" s="57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45"/>
      <c r="AY47" s="42"/>
      <c r="AZ47" s="42"/>
      <c r="BA47" s="1"/>
    </row>
    <row r="48" spans="1:53" ht="19.5" customHeight="1" x14ac:dyDescent="0.2">
      <c r="A48" s="1"/>
      <c r="B48" s="42"/>
      <c r="C48" s="42"/>
      <c r="D48" s="42"/>
      <c r="E48" s="42"/>
      <c r="F48" s="244" t="s">
        <v>444</v>
      </c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67"/>
      <c r="AX48" s="45"/>
      <c r="AY48" s="42"/>
      <c r="AZ48" s="42"/>
      <c r="BA48" s="1"/>
    </row>
    <row r="49" spans="1:53" ht="6.75" customHeight="1" x14ac:dyDescent="0.2">
      <c r="A49" s="1"/>
      <c r="B49" s="42"/>
      <c r="C49" s="42"/>
      <c r="D49" s="42"/>
      <c r="E49" s="42"/>
      <c r="F49" s="219" t="s">
        <v>445</v>
      </c>
      <c r="G49" s="216"/>
      <c r="H49" s="216"/>
      <c r="I49" s="216"/>
      <c r="J49" s="58"/>
      <c r="K49" s="58"/>
      <c r="L49" s="58"/>
      <c r="M49" s="58"/>
      <c r="N49" s="58"/>
      <c r="O49" s="58"/>
      <c r="P49" s="58"/>
      <c r="Q49" s="58"/>
      <c r="R49" s="5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45"/>
      <c r="AY49" s="42"/>
      <c r="AZ49" s="42"/>
      <c r="BA49" s="1"/>
    </row>
    <row r="50" spans="1:53" ht="16.5" customHeight="1" x14ac:dyDescent="0.2">
      <c r="A50" s="1"/>
      <c r="B50" s="42"/>
      <c r="C50" s="42"/>
      <c r="D50" s="42"/>
      <c r="E50" s="42"/>
      <c r="F50" s="218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5"/>
      <c r="AX50" s="45"/>
      <c r="AY50" s="42"/>
      <c r="AZ50" s="42"/>
      <c r="BA50" s="1"/>
    </row>
    <row r="51" spans="1:53" ht="2.25" customHeight="1" x14ac:dyDescent="0.2">
      <c r="A51" s="1"/>
      <c r="B51" s="42"/>
      <c r="C51" s="42"/>
      <c r="D51" s="42"/>
      <c r="E51" s="42"/>
      <c r="F51" s="57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45"/>
      <c r="AY51" s="42"/>
      <c r="AZ51" s="42"/>
      <c r="BA51" s="1"/>
    </row>
    <row r="52" spans="1:53" ht="6.75" customHeight="1" x14ac:dyDescent="0.2">
      <c r="A52" s="1"/>
      <c r="B52" s="42"/>
      <c r="C52" s="42"/>
      <c r="D52" s="42"/>
      <c r="E52" s="42"/>
      <c r="F52" s="219" t="s">
        <v>549</v>
      </c>
      <c r="G52" s="216"/>
      <c r="H52" s="216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216" t="s">
        <v>552</v>
      </c>
      <c r="AN52" s="216"/>
      <c r="AO52" s="37"/>
      <c r="AP52" s="37"/>
      <c r="AQ52" s="37"/>
      <c r="AR52" s="37"/>
      <c r="AS52" s="216" t="s">
        <v>553</v>
      </c>
      <c r="AT52" s="216"/>
      <c r="AU52" s="216"/>
      <c r="AV52" s="216"/>
      <c r="AW52" s="37"/>
      <c r="AX52" s="45"/>
      <c r="AY52" s="42"/>
      <c r="AZ52" s="42"/>
      <c r="BA52" s="1"/>
    </row>
    <row r="53" spans="1:53" ht="16.5" customHeight="1" x14ac:dyDescent="0.2">
      <c r="A53" s="1"/>
      <c r="B53" s="42"/>
      <c r="C53" s="42"/>
      <c r="D53" s="42"/>
      <c r="E53" s="42"/>
      <c r="F53" s="218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7"/>
      <c r="AL53" s="37"/>
      <c r="AM53" s="214"/>
      <c r="AN53" s="214"/>
      <c r="AO53" s="214"/>
      <c r="AP53" s="214"/>
      <c r="AQ53" s="37"/>
      <c r="AR53" s="37"/>
      <c r="AS53" s="214"/>
      <c r="AT53" s="214"/>
      <c r="AU53" s="214"/>
      <c r="AV53" s="214"/>
      <c r="AW53" s="215"/>
      <c r="AX53" s="45"/>
      <c r="AY53" s="42"/>
      <c r="AZ53" s="42"/>
      <c r="BA53" s="1"/>
    </row>
    <row r="54" spans="1:53" ht="2.25" customHeight="1" x14ac:dyDescent="0.2">
      <c r="A54" s="1"/>
      <c r="B54" s="42"/>
      <c r="C54" s="42"/>
      <c r="D54" s="42"/>
      <c r="E54" s="42"/>
      <c r="F54" s="57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45"/>
      <c r="AY54" s="42"/>
      <c r="AZ54" s="42"/>
      <c r="BA54" s="1"/>
    </row>
    <row r="55" spans="1:53" ht="6.75" customHeight="1" x14ac:dyDescent="0.2">
      <c r="A55" s="1"/>
      <c r="B55" s="42"/>
      <c r="C55" s="42"/>
      <c r="D55" s="42"/>
      <c r="E55" s="42"/>
      <c r="F55" s="219" t="s">
        <v>86</v>
      </c>
      <c r="G55" s="216"/>
      <c r="H55" s="216"/>
      <c r="I55" s="216"/>
      <c r="J55" s="58"/>
      <c r="K55" s="58"/>
      <c r="L55" s="58"/>
      <c r="M55" s="58"/>
      <c r="N55" s="58"/>
      <c r="O55" s="65" t="s">
        <v>446</v>
      </c>
      <c r="P55" s="58"/>
      <c r="Q55" s="58"/>
      <c r="R55" s="58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45"/>
      <c r="AY55" s="42"/>
      <c r="AZ55" s="42"/>
      <c r="BA55" s="1"/>
    </row>
    <row r="56" spans="1:53" ht="16.5" customHeight="1" x14ac:dyDescent="0.2">
      <c r="A56" s="1"/>
      <c r="B56" s="42"/>
      <c r="C56" s="42"/>
      <c r="D56" s="42"/>
      <c r="E56" s="42"/>
      <c r="F56" s="218"/>
      <c r="G56" s="214"/>
      <c r="H56" s="214"/>
      <c r="I56" s="214"/>
      <c r="J56" s="214"/>
      <c r="K56" s="214"/>
      <c r="L56" s="214"/>
      <c r="M56" s="58"/>
      <c r="N56" s="58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45"/>
      <c r="AY56" s="42"/>
      <c r="AZ56" s="42"/>
      <c r="BA56" s="1"/>
    </row>
    <row r="57" spans="1:53" ht="2.25" customHeight="1" x14ac:dyDescent="0.2">
      <c r="A57" s="1"/>
      <c r="B57" s="42"/>
      <c r="C57" s="42"/>
      <c r="D57" s="42"/>
      <c r="E57" s="42"/>
      <c r="F57" s="57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45"/>
      <c r="AY57" s="42"/>
      <c r="AZ57" s="42"/>
      <c r="BA57" s="1"/>
    </row>
    <row r="58" spans="1:53" ht="6.75" customHeight="1" x14ac:dyDescent="0.2">
      <c r="A58" s="1"/>
      <c r="B58" s="42"/>
      <c r="C58" s="42"/>
      <c r="D58" s="42"/>
      <c r="E58" s="42"/>
      <c r="F58" s="219" t="s">
        <v>86</v>
      </c>
      <c r="G58" s="216"/>
      <c r="H58" s="216"/>
      <c r="I58" s="216"/>
      <c r="J58" s="58"/>
      <c r="K58" s="58"/>
      <c r="L58" s="58"/>
      <c r="M58" s="58"/>
      <c r="N58" s="58"/>
      <c r="O58" s="278" t="s">
        <v>550</v>
      </c>
      <c r="P58" s="278"/>
      <c r="Q58" s="278"/>
      <c r="R58" s="278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216" t="s">
        <v>551</v>
      </c>
      <c r="AS58" s="216"/>
      <c r="AT58" s="37"/>
      <c r="AU58" s="37"/>
      <c r="AV58" s="37"/>
      <c r="AW58" s="37"/>
      <c r="AX58" s="45"/>
      <c r="AY58" s="42"/>
      <c r="AZ58" s="42"/>
      <c r="BA58" s="1"/>
    </row>
    <row r="59" spans="1:53" ht="16.5" customHeight="1" x14ac:dyDescent="0.2">
      <c r="A59" s="1"/>
      <c r="B59" s="42"/>
      <c r="C59" s="42"/>
      <c r="D59" s="42"/>
      <c r="E59" s="42"/>
      <c r="F59" s="218"/>
      <c r="G59" s="214"/>
      <c r="H59" s="214"/>
      <c r="I59" s="214"/>
      <c r="J59" s="214"/>
      <c r="K59" s="214"/>
      <c r="L59" s="214"/>
      <c r="M59" s="58"/>
      <c r="N59" s="58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37"/>
      <c r="AQ59" s="37"/>
      <c r="AR59" s="214"/>
      <c r="AS59" s="214"/>
      <c r="AT59" s="214"/>
      <c r="AU59" s="214"/>
      <c r="AV59" s="214"/>
      <c r="AW59" s="215"/>
      <c r="AX59" s="45"/>
      <c r="AY59" s="42"/>
      <c r="AZ59" s="42"/>
      <c r="BA59" s="1"/>
    </row>
    <row r="60" spans="1:53" ht="9" customHeight="1" x14ac:dyDescent="0.2">
      <c r="A60" s="1"/>
      <c r="B60" s="42"/>
      <c r="C60" s="42"/>
      <c r="D60" s="42"/>
      <c r="E60" s="42"/>
      <c r="F60" s="219" t="s">
        <v>60</v>
      </c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45"/>
      <c r="AY60" s="42"/>
      <c r="AZ60" s="42"/>
      <c r="BA60" s="1"/>
    </row>
    <row r="61" spans="1:53" ht="6.75" customHeight="1" x14ac:dyDescent="0.2">
      <c r="A61" s="1"/>
      <c r="B61" s="42"/>
      <c r="C61" s="42"/>
      <c r="D61" s="42"/>
      <c r="E61" s="42"/>
      <c r="F61" s="219" t="s">
        <v>549</v>
      </c>
      <c r="G61" s="216"/>
      <c r="H61" s="216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216" t="s">
        <v>552</v>
      </c>
      <c r="AN61" s="216"/>
      <c r="AO61" s="37"/>
      <c r="AP61" s="37"/>
      <c r="AQ61" s="37"/>
      <c r="AR61" s="37"/>
      <c r="AS61" s="216" t="s">
        <v>553</v>
      </c>
      <c r="AT61" s="216"/>
      <c r="AU61" s="216"/>
      <c r="AV61" s="216"/>
      <c r="AW61" s="37"/>
      <c r="AX61" s="45"/>
      <c r="AY61" s="42"/>
      <c r="AZ61" s="42"/>
      <c r="BA61" s="1"/>
    </row>
    <row r="62" spans="1:53" ht="16.5" customHeight="1" x14ac:dyDescent="0.2">
      <c r="A62" s="1"/>
      <c r="B62" s="42"/>
      <c r="C62" s="42"/>
      <c r="D62" s="42"/>
      <c r="E62" s="42"/>
      <c r="F62" s="218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37"/>
      <c r="AL62" s="37"/>
      <c r="AM62" s="214"/>
      <c r="AN62" s="214"/>
      <c r="AO62" s="214"/>
      <c r="AP62" s="214"/>
      <c r="AQ62" s="37"/>
      <c r="AR62" s="37"/>
      <c r="AS62" s="214"/>
      <c r="AT62" s="214"/>
      <c r="AU62" s="214"/>
      <c r="AV62" s="214"/>
      <c r="AW62" s="215"/>
      <c r="AX62" s="45"/>
      <c r="AY62" s="42"/>
      <c r="AZ62" s="42"/>
      <c r="BA62" s="1"/>
    </row>
    <row r="63" spans="1:53" ht="2.25" customHeight="1" x14ac:dyDescent="0.2">
      <c r="A63" s="1"/>
      <c r="B63" s="42"/>
      <c r="C63" s="42"/>
      <c r="D63" s="42"/>
      <c r="E63" s="42"/>
      <c r="F63" s="57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45"/>
      <c r="AY63" s="42"/>
      <c r="AZ63" s="42"/>
      <c r="BA63" s="1"/>
    </row>
    <row r="64" spans="1:53" ht="6.75" customHeight="1" x14ac:dyDescent="0.2">
      <c r="A64" s="1"/>
      <c r="B64" s="42"/>
      <c r="C64" s="42"/>
      <c r="D64" s="42"/>
      <c r="E64" s="42"/>
      <c r="F64" s="219" t="s">
        <v>86</v>
      </c>
      <c r="G64" s="216"/>
      <c r="H64" s="216"/>
      <c r="I64" s="216"/>
      <c r="J64" s="58"/>
      <c r="K64" s="58"/>
      <c r="L64" s="58"/>
      <c r="M64" s="58"/>
      <c r="N64" s="58"/>
      <c r="O64" s="65" t="s">
        <v>446</v>
      </c>
      <c r="P64" s="58"/>
      <c r="Q64" s="58"/>
      <c r="R64" s="58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45"/>
      <c r="AY64" s="42"/>
      <c r="AZ64" s="42"/>
      <c r="BA64" s="1"/>
    </row>
    <row r="65" spans="1:53" ht="16.5" customHeight="1" x14ac:dyDescent="0.2">
      <c r="A65" s="1"/>
      <c r="B65" s="42"/>
      <c r="C65" s="42"/>
      <c r="D65" s="42"/>
      <c r="E65" s="42"/>
      <c r="F65" s="218"/>
      <c r="G65" s="214"/>
      <c r="H65" s="214"/>
      <c r="I65" s="214"/>
      <c r="J65" s="214"/>
      <c r="K65" s="214"/>
      <c r="L65" s="214"/>
      <c r="M65" s="58"/>
      <c r="N65" s="58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5"/>
      <c r="AX65" s="45"/>
      <c r="AY65" s="42"/>
      <c r="AZ65" s="42"/>
      <c r="BA65" s="1"/>
    </row>
    <row r="66" spans="1:53" ht="5.25" customHeight="1" x14ac:dyDescent="0.2">
      <c r="A66" s="1"/>
      <c r="B66" s="42"/>
      <c r="C66" s="42"/>
      <c r="D66" s="42"/>
      <c r="E66" s="42"/>
      <c r="F66" s="57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45"/>
      <c r="AY66" s="42"/>
      <c r="AZ66" s="42"/>
      <c r="BA66" s="1"/>
    </row>
    <row r="67" spans="1:53" ht="12" customHeight="1" x14ac:dyDescent="0.2">
      <c r="A67" s="1"/>
      <c r="B67" s="42"/>
      <c r="C67" s="42"/>
      <c r="D67" s="42"/>
      <c r="E67" s="42"/>
      <c r="F67" s="270" t="s">
        <v>89</v>
      </c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108"/>
      <c r="S67" s="108"/>
      <c r="T67" s="108"/>
      <c r="U67" s="108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67"/>
      <c r="AX67" s="45"/>
      <c r="AY67" s="42"/>
      <c r="AZ67" s="42"/>
      <c r="BA67" s="1"/>
    </row>
    <row r="68" spans="1:53" ht="6.75" customHeight="1" x14ac:dyDescent="0.2">
      <c r="A68" s="1"/>
      <c r="B68" s="42"/>
      <c r="C68" s="42"/>
      <c r="D68" s="42"/>
      <c r="E68" s="42"/>
      <c r="F68" s="237" t="s">
        <v>213</v>
      </c>
      <c r="G68" s="238"/>
      <c r="H68" s="238"/>
      <c r="I68" s="37"/>
      <c r="J68" s="37"/>
      <c r="K68" s="37"/>
      <c r="L68" s="37"/>
      <c r="M68" s="37"/>
      <c r="N68" s="37"/>
      <c r="O68" s="37"/>
      <c r="P68" s="37"/>
      <c r="Q68" s="37"/>
      <c r="R68" s="91"/>
      <c r="S68" s="91"/>
      <c r="T68" s="91"/>
      <c r="U68" s="91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45"/>
      <c r="AY68" s="42"/>
      <c r="AZ68" s="42"/>
      <c r="BA68" s="1"/>
    </row>
    <row r="69" spans="1:53" ht="6.75" customHeight="1" x14ac:dyDescent="0.2">
      <c r="A69" s="1"/>
      <c r="B69" s="42"/>
      <c r="C69" s="42"/>
      <c r="D69" s="42"/>
      <c r="E69" s="42"/>
      <c r="F69" s="219" t="s">
        <v>554</v>
      </c>
      <c r="G69" s="216"/>
      <c r="H69" s="216"/>
      <c r="I69" s="216"/>
      <c r="J69" s="216"/>
      <c r="K69" s="216"/>
      <c r="L69" s="216"/>
      <c r="M69" s="58"/>
      <c r="N69" s="216" t="s">
        <v>555</v>
      </c>
      <c r="O69" s="216"/>
      <c r="P69" s="216"/>
      <c r="Q69" s="216"/>
      <c r="R69" s="58"/>
      <c r="S69" s="37"/>
      <c r="T69" s="37"/>
      <c r="U69" s="37"/>
      <c r="V69" s="37"/>
      <c r="W69" s="37"/>
      <c r="X69" s="37"/>
      <c r="Y69" s="216" t="s">
        <v>556</v>
      </c>
      <c r="Z69" s="216"/>
      <c r="AA69" s="216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45"/>
      <c r="AY69" s="42"/>
      <c r="AZ69" s="42"/>
      <c r="BA69" s="1"/>
    </row>
    <row r="70" spans="1:53" ht="16.5" customHeight="1" x14ac:dyDescent="0.2">
      <c r="A70" s="1"/>
      <c r="B70" s="42"/>
      <c r="C70" s="42"/>
      <c r="D70" s="42"/>
      <c r="E70" s="42"/>
      <c r="F70" s="218"/>
      <c r="G70" s="214"/>
      <c r="H70" s="214"/>
      <c r="I70" s="214"/>
      <c r="J70" s="214"/>
      <c r="K70" s="52"/>
      <c r="L70" s="58"/>
      <c r="M70" s="58"/>
      <c r="N70" s="214"/>
      <c r="O70" s="214"/>
      <c r="P70" s="214"/>
      <c r="Q70" s="214"/>
      <c r="R70" s="214"/>
      <c r="S70" s="214"/>
      <c r="T70" s="214"/>
      <c r="U70" s="214"/>
      <c r="V70" s="214"/>
      <c r="W70" s="37"/>
      <c r="X70" s="37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5"/>
      <c r="AX70" s="45"/>
      <c r="AY70" s="42"/>
      <c r="AZ70" s="42"/>
      <c r="BA70" s="1"/>
    </row>
    <row r="71" spans="1:53" ht="8.25" customHeight="1" x14ac:dyDescent="0.2">
      <c r="A71" s="1"/>
      <c r="B71" s="42"/>
      <c r="C71" s="42"/>
      <c r="D71" s="42"/>
      <c r="E71" s="42"/>
      <c r="F71" s="237" t="s">
        <v>90</v>
      </c>
      <c r="G71" s="238"/>
      <c r="H71" s="238"/>
      <c r="I71" s="58"/>
      <c r="J71" s="58"/>
      <c r="K71" s="52"/>
      <c r="L71" s="58"/>
      <c r="M71" s="58"/>
      <c r="N71" s="58"/>
      <c r="O71" s="58"/>
      <c r="P71" s="58"/>
      <c r="Q71" s="58"/>
      <c r="R71" s="58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45"/>
      <c r="AY71" s="42"/>
      <c r="AZ71" s="42"/>
      <c r="BA71" s="1"/>
    </row>
    <row r="72" spans="1:53" ht="6.75" customHeight="1" x14ac:dyDescent="0.2">
      <c r="A72" s="1"/>
      <c r="B72" s="42"/>
      <c r="C72" s="42"/>
      <c r="D72" s="42"/>
      <c r="E72" s="42"/>
      <c r="F72" s="219" t="s">
        <v>554</v>
      </c>
      <c r="G72" s="216"/>
      <c r="H72" s="216"/>
      <c r="I72" s="216"/>
      <c r="J72" s="216"/>
      <c r="K72" s="216"/>
      <c r="L72" s="216"/>
      <c r="M72" s="58"/>
      <c r="N72" s="216" t="s">
        <v>555</v>
      </c>
      <c r="O72" s="216"/>
      <c r="P72" s="216"/>
      <c r="Q72" s="216"/>
      <c r="R72" s="58"/>
      <c r="S72" s="37"/>
      <c r="T72" s="37"/>
      <c r="U72" s="37"/>
      <c r="V72" s="37"/>
      <c r="W72" s="37"/>
      <c r="X72" s="37"/>
      <c r="Y72" s="216" t="s">
        <v>556</v>
      </c>
      <c r="Z72" s="216"/>
      <c r="AA72" s="216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45"/>
      <c r="AY72" s="42"/>
      <c r="AZ72" s="42"/>
      <c r="BA72" s="1"/>
    </row>
    <row r="73" spans="1:53" ht="16.5" customHeight="1" x14ac:dyDescent="0.2">
      <c r="A73" s="1"/>
      <c r="B73" s="42"/>
      <c r="C73" s="42"/>
      <c r="D73" s="42"/>
      <c r="E73" s="42"/>
      <c r="F73" s="218"/>
      <c r="G73" s="214"/>
      <c r="H73" s="214"/>
      <c r="I73" s="214"/>
      <c r="J73" s="214"/>
      <c r="K73" s="52"/>
      <c r="L73" s="58"/>
      <c r="M73" s="58"/>
      <c r="N73" s="214"/>
      <c r="O73" s="214"/>
      <c r="P73" s="214"/>
      <c r="Q73" s="214"/>
      <c r="R73" s="214"/>
      <c r="S73" s="214"/>
      <c r="T73" s="214"/>
      <c r="U73" s="214"/>
      <c r="V73" s="214"/>
      <c r="W73" s="37"/>
      <c r="X73" s="37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5"/>
      <c r="AX73" s="45"/>
      <c r="AY73" s="42"/>
      <c r="AZ73" s="42"/>
      <c r="BA73" s="1"/>
    </row>
    <row r="74" spans="1:53" ht="2.25" customHeight="1" x14ac:dyDescent="0.2">
      <c r="A74" s="1"/>
      <c r="B74" s="42"/>
      <c r="C74" s="42"/>
      <c r="D74" s="42"/>
      <c r="E74" s="42"/>
      <c r="F74" s="57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45"/>
      <c r="AY74" s="42"/>
      <c r="AZ74" s="42"/>
      <c r="BA74" s="1"/>
    </row>
    <row r="75" spans="1:53" ht="6.75" customHeight="1" x14ac:dyDescent="0.2">
      <c r="A75" s="1"/>
      <c r="B75" s="42"/>
      <c r="C75" s="42"/>
      <c r="D75" s="42"/>
      <c r="E75" s="42"/>
      <c r="F75" s="219" t="s">
        <v>91</v>
      </c>
      <c r="G75" s="216"/>
      <c r="H75" s="216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45"/>
      <c r="AY75" s="42"/>
      <c r="AZ75" s="42"/>
      <c r="BA75" s="1"/>
    </row>
    <row r="76" spans="1:53" ht="16.5" customHeight="1" x14ac:dyDescent="0.2">
      <c r="A76" s="1"/>
      <c r="B76" s="42"/>
      <c r="C76" s="42"/>
      <c r="D76" s="42"/>
      <c r="E76" s="42"/>
      <c r="F76" s="218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5"/>
      <c r="AX76" s="45"/>
      <c r="AY76" s="42"/>
      <c r="AZ76" s="42"/>
      <c r="BA76" s="1"/>
    </row>
    <row r="77" spans="1:53" ht="2.25" customHeight="1" x14ac:dyDescent="0.2">
      <c r="A77" s="1"/>
      <c r="B77" s="42"/>
      <c r="C77" s="42"/>
      <c r="D77" s="42"/>
      <c r="E77" s="42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45"/>
      <c r="AY77" s="42"/>
      <c r="AZ77" s="42"/>
      <c r="BA77" s="1"/>
    </row>
    <row r="78" spans="1:53" ht="6.75" customHeight="1" x14ac:dyDescent="0.2">
      <c r="A78" s="1"/>
      <c r="B78" s="42"/>
      <c r="C78" s="42"/>
      <c r="D78" s="42"/>
      <c r="E78" s="42"/>
      <c r="F78" s="219" t="s">
        <v>92</v>
      </c>
      <c r="G78" s="216"/>
      <c r="H78" s="216"/>
      <c r="I78" s="216"/>
      <c r="J78" s="216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48"/>
      <c r="AT78" s="48"/>
      <c r="AU78" s="48"/>
      <c r="AV78" s="48"/>
      <c r="AW78" s="37"/>
      <c r="AX78" s="45"/>
      <c r="AY78" s="42"/>
      <c r="AZ78" s="42"/>
      <c r="BA78" s="1"/>
    </row>
    <row r="79" spans="1:53" ht="16.5" customHeight="1" x14ac:dyDescent="0.2">
      <c r="A79" s="1"/>
      <c r="B79" s="42"/>
      <c r="C79" s="42"/>
      <c r="D79" s="42"/>
      <c r="E79" s="42"/>
      <c r="F79" s="218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5"/>
      <c r="AX79" s="45"/>
      <c r="AY79" s="42"/>
      <c r="AZ79" s="42"/>
      <c r="BA79" s="1"/>
    </row>
    <row r="80" spans="1:53" ht="12" customHeight="1" x14ac:dyDescent="0.2">
      <c r="A80" s="1"/>
      <c r="B80" s="42"/>
      <c r="C80" s="42"/>
      <c r="D80" s="42"/>
      <c r="E80" s="42"/>
      <c r="F80" s="90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2"/>
      <c r="AX80" s="45"/>
      <c r="AY80" s="42"/>
      <c r="AZ80" s="42"/>
      <c r="BA80" s="1"/>
    </row>
    <row r="81" spans="1:53" ht="12" customHeight="1" x14ac:dyDescent="0.2">
      <c r="A81" s="1"/>
      <c r="B81" s="42"/>
      <c r="C81" s="42"/>
      <c r="D81" s="42"/>
      <c r="E81" s="42"/>
      <c r="F81" s="90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2"/>
      <c r="AX81" s="45"/>
      <c r="AY81" s="42"/>
      <c r="AZ81" s="42"/>
      <c r="BA81" s="1"/>
    </row>
    <row r="82" spans="1:53" ht="12.75" customHeight="1" x14ac:dyDescent="0.2">
      <c r="A82" s="1"/>
      <c r="B82" s="42"/>
      <c r="C82" s="42"/>
      <c r="D82" s="42"/>
      <c r="E82" s="42"/>
      <c r="F82" s="90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2"/>
      <c r="AX82" s="45"/>
      <c r="AY82" s="42"/>
      <c r="AZ82" s="42"/>
      <c r="BA82" s="1"/>
    </row>
    <row r="83" spans="1:53" ht="12.75" customHeight="1" x14ac:dyDescent="0.2">
      <c r="A83" s="1"/>
      <c r="B83" s="42"/>
      <c r="C83" s="42"/>
      <c r="D83" s="42"/>
      <c r="E83" s="42"/>
      <c r="F83" s="90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2"/>
      <c r="AX83" s="45"/>
      <c r="AY83" s="42"/>
      <c r="AZ83" s="42"/>
      <c r="BA83" s="1"/>
    </row>
    <row r="84" spans="1:53" ht="12.75" customHeight="1" x14ac:dyDescent="0.2">
      <c r="A84" s="1"/>
      <c r="B84" s="42"/>
      <c r="C84" s="42"/>
      <c r="D84" s="42"/>
      <c r="E84" s="42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2"/>
      <c r="AX84" s="45"/>
      <c r="AY84" s="42"/>
      <c r="AZ84" s="42"/>
      <c r="BA84" s="1"/>
    </row>
    <row r="85" spans="1:53" ht="12.75" customHeight="1" x14ac:dyDescent="0.2">
      <c r="A85" s="1"/>
      <c r="B85" s="42"/>
      <c r="C85" s="42"/>
      <c r="D85" s="42"/>
      <c r="E85" s="42"/>
      <c r="F85" s="90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2"/>
      <c r="AX85" s="45"/>
      <c r="AY85" s="42"/>
      <c r="AZ85" s="42"/>
      <c r="BA85" s="1"/>
    </row>
    <row r="86" spans="1:53" ht="12.75" customHeight="1" x14ac:dyDescent="0.2">
      <c r="A86" s="1"/>
      <c r="B86" s="42"/>
      <c r="C86" s="42"/>
      <c r="D86" s="42"/>
      <c r="E86" s="42"/>
      <c r="F86" s="53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45"/>
      <c r="AY86" s="42"/>
      <c r="AZ86" s="42"/>
      <c r="BA86" s="1"/>
    </row>
    <row r="87" spans="1:53" ht="15" customHeight="1" thickBot="1" x14ac:dyDescent="0.25">
      <c r="A87" s="1"/>
      <c r="B87" s="42"/>
      <c r="C87" s="42"/>
      <c r="D87" s="42"/>
      <c r="E87" s="55"/>
      <c r="F87" s="42"/>
      <c r="G87" s="42"/>
      <c r="H87" s="196"/>
      <c r="I87" s="239" t="s">
        <v>643</v>
      </c>
      <c r="J87" s="239"/>
      <c r="K87" s="239"/>
      <c r="L87" s="239"/>
      <c r="M87" s="239"/>
      <c r="N87" s="239"/>
      <c r="O87" s="239"/>
      <c r="P87" s="239"/>
      <c r="Q87" s="239"/>
      <c r="R87" s="239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158"/>
      <c r="AE87" s="159"/>
      <c r="AF87" s="159"/>
      <c r="AG87" s="159"/>
      <c r="AH87" s="159"/>
      <c r="AI87" s="159"/>
      <c r="AJ87" s="42"/>
      <c r="AK87" s="42"/>
      <c r="AL87" s="42"/>
      <c r="AM87" s="42"/>
      <c r="AN87" s="254" t="s">
        <v>643</v>
      </c>
      <c r="AO87" s="254"/>
      <c r="AP87" s="254"/>
      <c r="AQ87" s="254"/>
      <c r="AR87" s="254"/>
      <c r="AS87" s="254"/>
      <c r="AT87" s="254"/>
      <c r="AU87" s="254"/>
      <c r="AV87" s="254"/>
      <c r="AW87" s="196"/>
      <c r="AX87" s="56"/>
      <c r="AY87" s="42"/>
      <c r="AZ87" s="42"/>
      <c r="BA87" s="1"/>
    </row>
    <row r="88" spans="1:53" ht="6" customHeight="1" x14ac:dyDescent="0.2">
      <c r="A88" s="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1"/>
    </row>
    <row r="89" spans="1:53" ht="6" customHeight="1" x14ac:dyDescent="0.2">
      <c r="A89" s="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1"/>
    </row>
    <row r="90" spans="1:53" ht="4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 hidden="1" customHeight="1" x14ac:dyDescent="0.2">
      <c r="R91"/>
    </row>
    <row r="92" spans="1:53" ht="12.75" hidden="1" customHeight="1" x14ac:dyDescent="0.2">
      <c r="R92"/>
    </row>
    <row r="93" spans="1:53" ht="12.75" hidden="1" customHeight="1" x14ac:dyDescent="0.2">
      <c r="R93"/>
    </row>
    <row r="94" spans="1:53" ht="12.75" hidden="1" customHeight="1" x14ac:dyDescent="0.2">
      <c r="R94"/>
    </row>
    <row r="95" spans="1:53" ht="12.75" hidden="1" customHeight="1" x14ac:dyDescent="0.2">
      <c r="R95"/>
    </row>
    <row r="96" spans="1:53" ht="12.75" hidden="1" customHeight="1" x14ac:dyDescent="0.2">
      <c r="R96"/>
    </row>
    <row r="97" spans="18:18" ht="12.75" hidden="1" customHeight="1" x14ac:dyDescent="0.2">
      <c r="R97"/>
    </row>
    <row r="98" spans="18:18" ht="12.75" hidden="1" customHeight="1" x14ac:dyDescent="0.2">
      <c r="R98"/>
    </row>
    <row r="99" spans="18:18" ht="12.75" hidden="1" customHeight="1" x14ac:dyDescent="0.2">
      <c r="R99"/>
    </row>
    <row r="100" spans="18:18" ht="12.75" hidden="1" customHeight="1" x14ac:dyDescent="0.2">
      <c r="R100"/>
    </row>
    <row r="101" spans="18:18" ht="12.75" hidden="1" customHeight="1" x14ac:dyDescent="0.2">
      <c r="R101"/>
    </row>
    <row r="102" spans="18:18" ht="12.75" hidden="1" customHeight="1" x14ac:dyDescent="0.2">
      <c r="R102"/>
    </row>
    <row r="103" spans="18:18" ht="12.75" hidden="1" customHeight="1" x14ac:dyDescent="0.2">
      <c r="R103"/>
    </row>
    <row r="104" spans="18:18" ht="12.75" hidden="1" customHeight="1" x14ac:dyDescent="0.2">
      <c r="R104"/>
    </row>
    <row r="105" spans="18:18" ht="12.75" hidden="1" customHeight="1" x14ac:dyDescent="0.2">
      <c r="R105"/>
    </row>
    <row r="106" spans="18:18" ht="12.75" hidden="1" customHeight="1" x14ac:dyDescent="0.2">
      <c r="R106"/>
    </row>
    <row r="107" spans="18:18" ht="12.75" hidden="1" customHeight="1" x14ac:dyDescent="0.2">
      <c r="R107"/>
    </row>
    <row r="108" spans="18:18" ht="12.75" hidden="1" customHeight="1" x14ac:dyDescent="0.2">
      <c r="R108"/>
    </row>
    <row r="109" spans="18:18" ht="12.75" hidden="1" customHeight="1" x14ac:dyDescent="0.2">
      <c r="R109"/>
    </row>
    <row r="110" spans="18:18" ht="12.75" hidden="1" customHeight="1" x14ac:dyDescent="0.2">
      <c r="R110"/>
    </row>
    <row r="111" spans="18:18" ht="12.75" hidden="1" customHeight="1" x14ac:dyDescent="0.2">
      <c r="R111"/>
    </row>
    <row r="112" spans="18:18" ht="12.75" hidden="1" customHeight="1" x14ac:dyDescent="0.2">
      <c r="R112"/>
    </row>
    <row r="113" spans="8:18" ht="12.75" hidden="1" customHeight="1" x14ac:dyDescent="0.2">
      <c r="R113"/>
    </row>
    <row r="114" spans="8:18" ht="12.75" hidden="1" customHeight="1" x14ac:dyDescent="0.2">
      <c r="R114"/>
    </row>
    <row r="115" spans="8:18" ht="12.75" hidden="1" customHeight="1" x14ac:dyDescent="0.2">
      <c r="R115"/>
    </row>
    <row r="116" spans="8:18" ht="12.75" hidden="1" customHeight="1" x14ac:dyDescent="0.2">
      <c r="R116"/>
    </row>
    <row r="117" spans="8:18" ht="12.75" hidden="1" customHeight="1" x14ac:dyDescent="0.2">
      <c r="R117"/>
    </row>
    <row r="118" spans="8:18" ht="12.75" hidden="1" customHeight="1" x14ac:dyDescent="0.2">
      <c r="R118"/>
    </row>
    <row r="119" spans="8:18" ht="12.75" hidden="1" customHeight="1" x14ac:dyDescent="0.2">
      <c r="R119"/>
    </row>
    <row r="120" spans="8:18" ht="12.75" hidden="1" customHeight="1" x14ac:dyDescent="0.2">
      <c r="H120" s="61"/>
      <c r="I120" s="61"/>
      <c r="J120" s="61"/>
      <c r="K120" s="61"/>
      <c r="L120" s="61"/>
      <c r="M120" s="61"/>
      <c r="N120" s="61"/>
      <c r="O120" s="61"/>
      <c r="P120" s="61"/>
    </row>
    <row r="121" spans="8:18" ht="12.75" hidden="1" customHeight="1" x14ac:dyDescent="0.2">
      <c r="H121" s="61"/>
      <c r="I121" s="61"/>
      <c r="J121" s="61"/>
      <c r="K121" s="61"/>
      <c r="L121" s="61"/>
      <c r="M121" s="61"/>
      <c r="N121" s="61"/>
      <c r="O121" s="61"/>
      <c r="P121" s="61"/>
    </row>
    <row r="122" spans="8:18" ht="12.75" hidden="1" customHeight="1" x14ac:dyDescent="0.2">
      <c r="H122" s="61"/>
      <c r="I122" s="61"/>
      <c r="J122" s="61"/>
      <c r="K122" s="61"/>
      <c r="L122" s="61"/>
      <c r="M122" s="61"/>
      <c r="N122" s="61"/>
      <c r="O122" s="61"/>
      <c r="P122" s="61"/>
    </row>
    <row r="123" spans="8:18" ht="12.75" hidden="1" customHeight="1" x14ac:dyDescent="0.2">
      <c r="H123" s="61"/>
      <c r="I123" s="61"/>
      <c r="J123" s="61"/>
      <c r="K123" s="61"/>
      <c r="L123" s="61"/>
      <c r="M123" s="61"/>
      <c r="N123" s="61"/>
      <c r="O123" s="61"/>
      <c r="P123" s="61"/>
    </row>
    <row r="124" spans="8:18" ht="12.75" hidden="1" customHeight="1" x14ac:dyDescent="0.2">
      <c r="H124" s="61"/>
      <c r="I124" s="61"/>
      <c r="J124" s="61"/>
      <c r="K124" s="61"/>
      <c r="L124" s="61"/>
      <c r="M124" s="61"/>
      <c r="N124" s="61"/>
      <c r="O124" s="61"/>
      <c r="P124" s="61"/>
    </row>
    <row r="125" spans="8:18" ht="12.75" hidden="1" customHeight="1" x14ac:dyDescent="0.2">
      <c r="H125" s="61"/>
      <c r="I125" s="61"/>
      <c r="J125" s="61"/>
      <c r="K125" s="61"/>
      <c r="L125" s="61"/>
      <c r="M125" s="61"/>
      <c r="N125" s="61"/>
      <c r="O125" s="61"/>
      <c r="P125" s="61"/>
    </row>
    <row r="126" spans="8:18" ht="12.75" hidden="1" customHeight="1" x14ac:dyDescent="0.2">
      <c r="H126" s="61"/>
      <c r="I126" s="61"/>
      <c r="J126" s="61"/>
      <c r="K126" s="61"/>
      <c r="L126" s="61"/>
      <c r="M126" s="61"/>
      <c r="N126" s="61"/>
      <c r="O126" s="61"/>
      <c r="P126" s="61"/>
    </row>
    <row r="127" spans="8:18" ht="12.75" hidden="1" customHeight="1" x14ac:dyDescent="0.2">
      <c r="H127" s="61"/>
      <c r="I127" s="61"/>
      <c r="J127" s="61"/>
      <c r="K127" s="61"/>
      <c r="L127" s="61"/>
      <c r="M127" s="61"/>
      <c r="N127" s="61"/>
      <c r="O127" s="61"/>
      <c r="P127" s="61"/>
    </row>
    <row r="128" spans="8:18" ht="12.75" hidden="1" customHeight="1" x14ac:dyDescent="0.2">
      <c r="H128" s="61"/>
      <c r="I128" s="61"/>
      <c r="J128" s="61"/>
      <c r="K128" s="61"/>
      <c r="L128" s="61"/>
      <c r="M128" s="61"/>
      <c r="N128" s="61"/>
      <c r="O128" s="61"/>
      <c r="P128" s="61"/>
    </row>
    <row r="129" spans="8:16" ht="12.75" hidden="1" customHeight="1" x14ac:dyDescent="0.2">
      <c r="H129" s="61"/>
      <c r="I129" s="61"/>
      <c r="J129" s="61"/>
      <c r="K129" s="61"/>
      <c r="L129" s="61"/>
      <c r="M129" s="61"/>
      <c r="N129" s="61"/>
      <c r="O129" s="61"/>
      <c r="P129" s="61"/>
    </row>
    <row r="130" spans="8:16" ht="12.75" hidden="1" customHeight="1" x14ac:dyDescent="0.2">
      <c r="H130" s="61"/>
      <c r="I130" s="61"/>
      <c r="J130" s="61"/>
      <c r="K130" s="61"/>
      <c r="L130" s="61"/>
      <c r="M130" s="61"/>
      <c r="N130" s="61"/>
      <c r="O130" s="61"/>
      <c r="P130" s="61"/>
    </row>
    <row r="131" spans="8:16" ht="12.75" hidden="1" customHeight="1" x14ac:dyDescent="0.2">
      <c r="H131" s="61"/>
      <c r="I131" s="61"/>
      <c r="J131" s="61"/>
      <c r="K131" s="61"/>
      <c r="L131" s="61"/>
      <c r="M131" s="61"/>
      <c r="N131" s="61"/>
      <c r="O131" s="61"/>
      <c r="P131" s="61"/>
    </row>
    <row r="132" spans="8:16" ht="12.75" hidden="1" customHeight="1" x14ac:dyDescent="0.2">
      <c r="H132" s="61"/>
      <c r="I132" s="61"/>
      <c r="J132" s="61"/>
      <c r="K132" s="61"/>
      <c r="L132" s="61"/>
      <c r="M132" s="61"/>
      <c r="N132" s="61"/>
      <c r="O132" s="61"/>
      <c r="P132" s="61"/>
    </row>
    <row r="133" spans="8:16" ht="12.75" hidden="1" customHeight="1" x14ac:dyDescent="0.2">
      <c r="H133" s="61"/>
      <c r="I133" s="61"/>
      <c r="J133" s="61"/>
      <c r="K133" s="61"/>
      <c r="L133" s="61"/>
      <c r="M133" s="61"/>
      <c r="N133" s="61"/>
      <c r="O133" s="61"/>
      <c r="P133" s="61"/>
    </row>
    <row r="134" spans="8:16" ht="12.75" hidden="1" customHeight="1" x14ac:dyDescent="0.2">
      <c r="H134" s="61"/>
      <c r="I134" s="61"/>
      <c r="J134" s="61"/>
      <c r="K134" s="61"/>
      <c r="L134" s="61"/>
      <c r="M134" s="61"/>
      <c r="N134" s="61"/>
      <c r="O134" s="61"/>
      <c r="P134" s="61"/>
    </row>
    <row r="135" spans="8:16" ht="12.75" hidden="1" customHeight="1" x14ac:dyDescent="0.2">
      <c r="H135" s="61"/>
      <c r="I135" s="61"/>
      <c r="J135" s="61"/>
      <c r="K135" s="61"/>
      <c r="L135" s="61"/>
      <c r="M135" s="61"/>
      <c r="N135" s="61"/>
      <c r="O135" s="61"/>
      <c r="P135" s="61"/>
    </row>
    <row r="136" spans="8:16" ht="12.75" hidden="1" customHeight="1" x14ac:dyDescent="0.2">
      <c r="H136" s="61"/>
      <c r="I136" s="61"/>
      <c r="J136" s="61"/>
      <c r="K136" s="61"/>
      <c r="L136" s="61"/>
      <c r="M136" s="61"/>
      <c r="N136" s="61"/>
      <c r="O136" s="61"/>
      <c r="P136" s="61"/>
    </row>
    <row r="137" spans="8:16" ht="12.75" hidden="1" customHeight="1" x14ac:dyDescent="0.2">
      <c r="H137" s="61"/>
      <c r="I137" s="61"/>
      <c r="J137" s="61"/>
      <c r="K137" s="61"/>
      <c r="L137" s="61"/>
      <c r="M137" s="61"/>
      <c r="N137" s="61"/>
      <c r="O137" s="61"/>
      <c r="P137" s="61"/>
    </row>
    <row r="138" spans="8:16" ht="12.75" hidden="1" customHeight="1" x14ac:dyDescent="0.2">
      <c r="H138" s="61"/>
      <c r="I138" s="61"/>
      <c r="J138" s="61"/>
      <c r="K138" s="61"/>
      <c r="L138" s="61"/>
      <c r="M138" s="61"/>
      <c r="N138" s="61"/>
      <c r="O138" s="61"/>
      <c r="P138" s="61"/>
    </row>
    <row r="139" spans="8:16" ht="12.75" hidden="1" customHeight="1" x14ac:dyDescent="0.2">
      <c r="H139" s="61"/>
      <c r="I139" s="61"/>
      <c r="J139" s="61"/>
      <c r="K139" s="61"/>
      <c r="L139" s="61"/>
      <c r="M139" s="61"/>
      <c r="N139" s="61"/>
      <c r="O139" s="61"/>
      <c r="P139" s="61"/>
    </row>
    <row r="140" spans="8:16" ht="12.75" hidden="1" customHeight="1" x14ac:dyDescent="0.2">
      <c r="H140" s="61"/>
      <c r="I140" s="61"/>
      <c r="J140" s="61"/>
      <c r="K140" s="61"/>
      <c r="L140" s="61"/>
      <c r="M140" s="61"/>
      <c r="N140" s="61"/>
      <c r="O140" s="61"/>
      <c r="P140" s="61"/>
    </row>
    <row r="141" spans="8:16" ht="12.75" hidden="1" customHeight="1" x14ac:dyDescent="0.2">
      <c r="H141" s="61"/>
      <c r="I141" s="61"/>
      <c r="J141" s="61"/>
      <c r="K141" s="61"/>
      <c r="L141" s="61"/>
      <c r="M141" s="61"/>
      <c r="N141" s="61"/>
      <c r="O141" s="61"/>
      <c r="P141" s="61"/>
    </row>
    <row r="142" spans="8:16" ht="12.75" hidden="1" customHeight="1" x14ac:dyDescent="0.2">
      <c r="H142" s="61"/>
      <c r="I142" s="61"/>
      <c r="J142" s="61"/>
      <c r="K142" s="61"/>
      <c r="L142" s="61"/>
      <c r="M142" s="61"/>
      <c r="N142" s="61"/>
      <c r="O142" s="61"/>
      <c r="P142" s="61"/>
    </row>
    <row r="143" spans="8:16" ht="12.75" hidden="1" customHeight="1" x14ac:dyDescent="0.2">
      <c r="H143" s="61"/>
      <c r="I143" s="61"/>
      <c r="J143" s="61"/>
      <c r="K143" s="61"/>
      <c r="L143" s="61"/>
      <c r="M143" s="61"/>
      <c r="N143" s="61"/>
      <c r="O143" s="61"/>
      <c r="P143" s="61"/>
    </row>
    <row r="144" spans="8:16" ht="12.75" hidden="1" customHeight="1" x14ac:dyDescent="0.2">
      <c r="H144" s="61"/>
      <c r="I144" s="61"/>
      <c r="J144" s="61"/>
      <c r="K144" s="61"/>
      <c r="L144" s="61"/>
      <c r="M144" s="61"/>
      <c r="N144" s="61"/>
      <c r="O144" s="61"/>
      <c r="P144" s="61"/>
    </row>
    <row r="145" spans="8:16" ht="12.75" hidden="1" customHeight="1" x14ac:dyDescent="0.2">
      <c r="H145" s="61"/>
      <c r="I145" s="61"/>
      <c r="J145" s="61"/>
      <c r="K145" s="61"/>
      <c r="L145" s="61"/>
      <c r="M145" s="61"/>
      <c r="N145" s="61"/>
      <c r="O145" s="61"/>
      <c r="P145" s="61"/>
    </row>
    <row r="146" spans="8:16" ht="12.75" hidden="1" customHeight="1" x14ac:dyDescent="0.2">
      <c r="H146" s="61"/>
      <c r="I146" s="61"/>
      <c r="J146" s="61"/>
      <c r="K146" s="61"/>
      <c r="L146" s="61"/>
      <c r="M146" s="61"/>
      <c r="N146" s="61"/>
      <c r="O146" s="61"/>
      <c r="P146" s="61"/>
    </row>
    <row r="147" spans="8:16" ht="12.75" hidden="1" customHeight="1" x14ac:dyDescent="0.2">
      <c r="H147" s="61"/>
      <c r="I147" s="61"/>
      <c r="J147" s="61"/>
      <c r="K147" s="61"/>
      <c r="L147" s="61"/>
      <c r="M147" s="61"/>
      <c r="N147" s="61"/>
      <c r="O147" s="61"/>
      <c r="P147" s="61"/>
    </row>
    <row r="148" spans="8:16" ht="12.75" hidden="1" customHeight="1" x14ac:dyDescent="0.2">
      <c r="H148" s="61"/>
      <c r="I148" s="61"/>
      <c r="J148" s="61"/>
      <c r="K148" s="61"/>
      <c r="L148" s="61"/>
      <c r="M148" s="61"/>
      <c r="N148" s="61"/>
      <c r="O148" s="61"/>
      <c r="P148" s="61"/>
    </row>
    <row r="149" spans="8:16" ht="12.75" hidden="1" customHeight="1" x14ac:dyDescent="0.2">
      <c r="H149" s="61"/>
      <c r="I149" s="61"/>
      <c r="J149" s="61"/>
      <c r="K149" s="61"/>
      <c r="L149" s="61"/>
      <c r="M149" s="61"/>
      <c r="N149" s="61"/>
      <c r="O149" s="61"/>
      <c r="P149" s="61"/>
    </row>
    <row r="150" spans="8:16" ht="12.75" hidden="1" customHeight="1" x14ac:dyDescent="0.2">
      <c r="H150" s="61"/>
      <c r="I150" s="61"/>
      <c r="J150" s="61"/>
      <c r="K150" s="61"/>
      <c r="L150" s="61"/>
      <c r="M150" s="61"/>
      <c r="N150" s="61"/>
      <c r="O150" s="61"/>
      <c r="P150" s="61"/>
    </row>
    <row r="151" spans="8:16" ht="12.75" hidden="1" customHeight="1" x14ac:dyDescent="0.2">
      <c r="H151" s="61"/>
      <c r="I151" s="61"/>
      <c r="J151" s="61"/>
      <c r="K151" s="61"/>
      <c r="L151" s="61"/>
      <c r="M151" s="61"/>
      <c r="N151" s="61"/>
      <c r="O151" s="61"/>
      <c r="P151" s="61"/>
    </row>
    <row r="152" spans="8:16" ht="12.75" hidden="1" customHeight="1" x14ac:dyDescent="0.2">
      <c r="H152" s="61"/>
      <c r="I152" s="61"/>
      <c r="J152" s="61"/>
      <c r="K152" s="61"/>
      <c r="L152" s="61"/>
      <c r="M152" s="61"/>
      <c r="N152" s="61"/>
      <c r="O152" s="61"/>
      <c r="P152" s="61"/>
    </row>
    <row r="153" spans="8:16" ht="12.75" hidden="1" customHeight="1" x14ac:dyDescent="0.2">
      <c r="H153" s="61"/>
      <c r="I153" s="61"/>
      <c r="J153" s="61"/>
      <c r="K153" s="61"/>
      <c r="L153" s="61"/>
      <c r="M153" s="61"/>
      <c r="N153" s="61"/>
      <c r="O153" s="61"/>
      <c r="P153" s="61"/>
    </row>
    <row r="154" spans="8:16" ht="12.75" hidden="1" customHeight="1" x14ac:dyDescent="0.2">
      <c r="H154" s="61"/>
      <c r="I154" s="61"/>
      <c r="J154" s="61"/>
      <c r="K154" s="61"/>
      <c r="L154" s="61"/>
      <c r="M154" s="61"/>
      <c r="N154" s="61"/>
      <c r="O154" s="61"/>
      <c r="P154" s="61"/>
    </row>
    <row r="155" spans="8:16" ht="12.75" hidden="1" customHeight="1" x14ac:dyDescent="0.2">
      <c r="H155" s="61"/>
      <c r="I155" s="61"/>
      <c r="J155" s="61"/>
      <c r="K155" s="61"/>
      <c r="L155" s="61"/>
      <c r="M155" s="61"/>
      <c r="N155" s="61"/>
      <c r="O155" s="61"/>
      <c r="P155" s="61"/>
    </row>
    <row r="156" spans="8:16" ht="12.75" hidden="1" customHeight="1" x14ac:dyDescent="0.2">
      <c r="H156" s="61"/>
      <c r="I156" s="61"/>
      <c r="J156" s="61"/>
      <c r="K156" s="61"/>
      <c r="L156" s="61"/>
      <c r="M156" s="61"/>
      <c r="N156" s="61"/>
      <c r="O156" s="61"/>
      <c r="P156" s="61"/>
    </row>
    <row r="157" spans="8:16" ht="12.75" hidden="1" customHeight="1" x14ac:dyDescent="0.2">
      <c r="H157" s="61"/>
      <c r="I157" s="61"/>
      <c r="J157" s="61"/>
      <c r="K157" s="61"/>
      <c r="L157" s="61"/>
      <c r="M157" s="61"/>
      <c r="N157" s="61"/>
      <c r="O157" s="61"/>
      <c r="P157" s="61"/>
    </row>
    <row r="158" spans="8:16" ht="12.75" hidden="1" customHeight="1" x14ac:dyDescent="0.2">
      <c r="H158" s="61"/>
      <c r="I158" s="61"/>
      <c r="J158" s="61"/>
      <c r="K158" s="61"/>
      <c r="L158" s="61"/>
      <c r="M158" s="61"/>
      <c r="N158" s="61"/>
      <c r="O158" s="61"/>
      <c r="P158" s="61"/>
    </row>
    <row r="159" spans="8:16" ht="12.75" hidden="1" customHeight="1" x14ac:dyDescent="0.2">
      <c r="H159" s="61"/>
      <c r="I159" s="61"/>
      <c r="J159" s="61"/>
      <c r="K159" s="61"/>
      <c r="L159" s="61"/>
      <c r="M159" s="61"/>
      <c r="N159" s="61"/>
      <c r="O159" s="61"/>
      <c r="P159" s="61"/>
    </row>
    <row r="160" spans="8:16" ht="12.75" hidden="1" customHeight="1" x14ac:dyDescent="0.2">
      <c r="H160" s="61"/>
      <c r="I160" s="61"/>
      <c r="J160" s="61"/>
      <c r="K160" s="61"/>
      <c r="L160" s="61"/>
      <c r="M160" s="61"/>
      <c r="N160" s="61"/>
      <c r="O160" s="61"/>
      <c r="P160" s="61"/>
    </row>
    <row r="161" spans="8:16" ht="12.75" hidden="1" customHeight="1" x14ac:dyDescent="0.2">
      <c r="H161" s="61"/>
      <c r="I161" s="61"/>
      <c r="J161" s="61"/>
      <c r="K161" s="61"/>
      <c r="L161" s="61"/>
      <c r="M161" s="61"/>
      <c r="N161" s="61"/>
      <c r="O161" s="61"/>
      <c r="P161" s="61"/>
    </row>
    <row r="162" spans="8:16" ht="12.75" hidden="1" customHeight="1" x14ac:dyDescent="0.2">
      <c r="H162" s="61"/>
      <c r="I162" s="61"/>
      <c r="J162" s="61"/>
      <c r="K162" s="61"/>
      <c r="L162" s="61"/>
      <c r="M162" s="61"/>
      <c r="N162" s="61"/>
      <c r="O162" s="61"/>
      <c r="P162" s="61"/>
    </row>
    <row r="163" spans="8:16" ht="12.75" hidden="1" customHeight="1" x14ac:dyDescent="0.2">
      <c r="H163" s="61"/>
      <c r="I163" s="61"/>
      <c r="J163" s="61"/>
      <c r="K163" s="61"/>
      <c r="L163" s="61"/>
      <c r="M163" s="61"/>
      <c r="N163" s="61"/>
      <c r="O163" s="61"/>
      <c r="P163" s="61"/>
    </row>
    <row r="164" spans="8:16" ht="12.75" hidden="1" customHeight="1" x14ac:dyDescent="0.2">
      <c r="H164" s="61"/>
      <c r="I164" s="61"/>
      <c r="J164" s="61"/>
      <c r="K164" s="61"/>
      <c r="L164" s="61"/>
      <c r="M164" s="61"/>
      <c r="N164" s="61"/>
      <c r="O164" s="61"/>
      <c r="P164" s="61"/>
    </row>
    <row r="165" spans="8:16" ht="12.75" hidden="1" customHeight="1" x14ac:dyDescent="0.2">
      <c r="H165" s="61"/>
      <c r="I165" s="61"/>
      <c r="J165" s="61"/>
      <c r="K165" s="61"/>
      <c r="L165" s="61"/>
      <c r="M165" s="61"/>
      <c r="N165" s="61"/>
      <c r="O165" s="61"/>
      <c r="P165" s="61"/>
    </row>
    <row r="166" spans="8:16" ht="12.75" hidden="1" customHeight="1" x14ac:dyDescent="0.2">
      <c r="H166" s="61"/>
      <c r="I166" s="61"/>
      <c r="J166" s="61"/>
      <c r="K166" s="61"/>
      <c r="L166" s="61"/>
      <c r="M166" s="61"/>
      <c r="N166" s="61"/>
      <c r="O166" s="61"/>
      <c r="P166" s="61"/>
    </row>
    <row r="167" spans="8:16" ht="12.75" hidden="1" customHeight="1" x14ac:dyDescent="0.2">
      <c r="H167" s="61"/>
      <c r="I167" s="61"/>
      <c r="J167" s="61"/>
      <c r="K167" s="61"/>
      <c r="L167" s="61"/>
      <c r="M167" s="61"/>
      <c r="N167" s="61"/>
      <c r="O167" s="61"/>
      <c r="P167" s="61"/>
    </row>
    <row r="168" spans="8:16" ht="12.75" hidden="1" customHeight="1" x14ac:dyDescent="0.2">
      <c r="H168" s="61"/>
      <c r="I168" s="61"/>
      <c r="J168" s="61"/>
      <c r="K168" s="61"/>
      <c r="L168" s="61"/>
      <c r="M168" s="61"/>
      <c r="N168" s="61"/>
      <c r="O168" s="61"/>
      <c r="P168" s="61"/>
    </row>
    <row r="169" spans="8:16" ht="12.75" hidden="1" customHeight="1" x14ac:dyDescent="0.2">
      <c r="H169" s="61"/>
      <c r="I169" s="61"/>
      <c r="J169" s="61"/>
      <c r="K169" s="61"/>
      <c r="L169" s="61"/>
      <c r="M169" s="61"/>
      <c r="N169" s="61"/>
      <c r="O169" s="61"/>
      <c r="P169" s="61"/>
    </row>
    <row r="170" spans="8:16" ht="12.75" hidden="1" customHeight="1" x14ac:dyDescent="0.2">
      <c r="H170" s="61"/>
      <c r="I170" s="61"/>
      <c r="J170" s="61"/>
      <c r="K170" s="61"/>
      <c r="L170" s="61"/>
      <c r="M170" s="61"/>
      <c r="N170" s="61"/>
      <c r="O170" s="61"/>
      <c r="P170" s="61"/>
    </row>
    <row r="171" spans="8:16" ht="12.75" hidden="1" customHeight="1" x14ac:dyDescent="0.2">
      <c r="H171" s="61"/>
      <c r="I171" s="61"/>
      <c r="J171" s="61"/>
      <c r="K171" s="61"/>
      <c r="L171" s="61"/>
      <c r="M171" s="61"/>
      <c r="N171" s="61"/>
      <c r="O171" s="61"/>
      <c r="P171" s="61"/>
    </row>
    <row r="172" spans="8:16" ht="12.75" hidden="1" customHeight="1" x14ac:dyDescent="0.2">
      <c r="H172" s="61"/>
      <c r="I172" s="61"/>
      <c r="J172" s="61"/>
      <c r="K172" s="61"/>
      <c r="L172" s="61"/>
      <c r="M172" s="61"/>
      <c r="N172" s="61"/>
      <c r="O172" s="61"/>
      <c r="P172" s="61"/>
    </row>
    <row r="173" spans="8:16" ht="12.75" hidden="1" customHeight="1" x14ac:dyDescent="0.2">
      <c r="H173" s="61"/>
      <c r="I173" s="61"/>
      <c r="J173" s="61"/>
      <c r="K173" s="61"/>
      <c r="L173" s="61"/>
      <c r="M173" s="61"/>
      <c r="N173" s="61"/>
      <c r="O173" s="61"/>
      <c r="P173" s="61"/>
    </row>
    <row r="174" spans="8:16" ht="12.75" hidden="1" customHeight="1" x14ac:dyDescent="0.2">
      <c r="H174" s="61"/>
      <c r="I174" s="61"/>
      <c r="J174" s="61"/>
      <c r="K174" s="61"/>
      <c r="L174" s="61"/>
      <c r="M174" s="61"/>
      <c r="N174" s="61"/>
      <c r="O174" s="61"/>
      <c r="P174" s="61"/>
    </row>
    <row r="175" spans="8:16" ht="12.75" hidden="1" customHeight="1" x14ac:dyDescent="0.2">
      <c r="H175" s="61"/>
      <c r="I175" s="61"/>
      <c r="J175" s="61"/>
      <c r="K175" s="61"/>
      <c r="L175" s="61"/>
      <c r="M175" s="61"/>
      <c r="N175" s="61"/>
      <c r="O175" s="61"/>
      <c r="P175" s="61"/>
    </row>
    <row r="176" spans="8:16" ht="12.75" hidden="1" customHeight="1" x14ac:dyDescent="0.2">
      <c r="H176" s="61"/>
      <c r="I176" s="61"/>
      <c r="J176" s="61"/>
      <c r="K176" s="61"/>
      <c r="L176" s="61"/>
      <c r="M176" s="61"/>
      <c r="N176" s="61"/>
      <c r="O176" s="61"/>
      <c r="P176" s="61"/>
    </row>
    <row r="177" spans="8:16" ht="12.75" hidden="1" customHeight="1" x14ac:dyDescent="0.2">
      <c r="H177" s="61"/>
      <c r="I177" s="61"/>
      <c r="J177" s="61"/>
      <c r="K177" s="61"/>
      <c r="L177" s="61"/>
      <c r="M177" s="61"/>
      <c r="N177" s="61"/>
      <c r="O177" s="61"/>
      <c r="P177" s="61"/>
    </row>
    <row r="178" spans="8:16" ht="12.75" hidden="1" customHeight="1" x14ac:dyDescent="0.2">
      <c r="H178" s="61"/>
      <c r="I178" s="61"/>
      <c r="J178" s="61"/>
      <c r="K178" s="61"/>
      <c r="L178" s="61"/>
      <c r="M178" s="61"/>
      <c r="N178" s="61"/>
      <c r="O178" s="61"/>
      <c r="P178" s="61"/>
    </row>
    <row r="179" spans="8:16" ht="12.75" hidden="1" customHeight="1" x14ac:dyDescent="0.2">
      <c r="H179" s="61"/>
      <c r="I179" s="61"/>
      <c r="J179" s="61"/>
      <c r="K179" s="61"/>
      <c r="L179" s="61"/>
      <c r="M179" s="61"/>
      <c r="N179" s="61"/>
      <c r="O179" s="61"/>
      <c r="P179" s="61"/>
    </row>
    <row r="180" spans="8:16" ht="12.75" hidden="1" customHeight="1" x14ac:dyDescent="0.2"/>
    <row r="181" spans="8:16" ht="12.75" hidden="1" customHeight="1" x14ac:dyDescent="0.2"/>
    <row r="182" spans="8:16" ht="12.75" hidden="1" customHeight="1" x14ac:dyDescent="0.2"/>
    <row r="183" spans="8:16" ht="12.75" hidden="1" customHeight="1" x14ac:dyDescent="0.2"/>
    <row r="184" spans="8:16" ht="12.75" hidden="1" customHeight="1" x14ac:dyDescent="0.2"/>
    <row r="185" spans="8:16" ht="12.75" hidden="1" customHeight="1" x14ac:dyDescent="0.2"/>
    <row r="186" spans="8:16" ht="12.75" hidden="1" customHeight="1" x14ac:dyDescent="0.2"/>
    <row r="187" spans="8:16" ht="12.75" hidden="1" customHeight="1" x14ac:dyDescent="0.2"/>
    <row r="188" spans="8:16" ht="12.75" hidden="1" customHeight="1" x14ac:dyDescent="0.2"/>
    <row r="189" spans="8:16" ht="12.75" hidden="1" customHeight="1" x14ac:dyDescent="0.2"/>
    <row r="190" spans="8:16" ht="12.75" hidden="1" customHeight="1" x14ac:dyDescent="0.2"/>
    <row r="191" spans="8:16" ht="12.75" hidden="1" customHeight="1" x14ac:dyDescent="0.2"/>
    <row r="192" spans="8:16" ht="12.75" hidden="1" customHeight="1" x14ac:dyDescent="0.2"/>
    <row r="193" ht="12.75" hidden="1" customHeight="1" x14ac:dyDescent="0.2"/>
    <row r="194" hidden="1" x14ac:dyDescent="0.2"/>
  </sheetData>
  <sheetProtection sheet="1" objects="1" scenarios="1"/>
  <mergeCells count="104">
    <mergeCell ref="F43:AW43"/>
    <mergeCell ref="F45:AN45"/>
    <mergeCell ref="AM52:AN52"/>
    <mergeCell ref="F46:AW46"/>
    <mergeCell ref="F48:V48"/>
    <mergeCell ref="F52:H52"/>
    <mergeCell ref="F75:H75"/>
    <mergeCell ref="F49:I49"/>
    <mergeCell ref="O56:AM56"/>
    <mergeCell ref="Y69:AA69"/>
    <mergeCell ref="Y72:AA72"/>
    <mergeCell ref="F68:H68"/>
    <mergeCell ref="F71:H71"/>
    <mergeCell ref="F50:AW50"/>
    <mergeCell ref="F65:L65"/>
    <mergeCell ref="O65:AW65"/>
    <mergeCell ref="AS52:AV52"/>
    <mergeCell ref="F56:L56"/>
    <mergeCell ref="O59:AO59"/>
    <mergeCell ref="F59:L59"/>
    <mergeCell ref="AR59:AW59"/>
    <mergeCell ref="O58:R58"/>
    <mergeCell ref="F58:I58"/>
    <mergeCell ref="F64:I64"/>
    <mergeCell ref="Y14:AA14"/>
    <mergeCell ref="F13:H13"/>
    <mergeCell ref="O30:Q30"/>
    <mergeCell ref="F14:L14"/>
    <mergeCell ref="N14:Q14"/>
    <mergeCell ref="H21:Q21"/>
    <mergeCell ref="F23:W23"/>
    <mergeCell ref="F18:AW18"/>
    <mergeCell ref="F19:X19"/>
    <mergeCell ref="AS27:AV27"/>
    <mergeCell ref="AM27:AN27"/>
    <mergeCell ref="Y15:AW15"/>
    <mergeCell ref="F35:AS35"/>
    <mergeCell ref="P37:R37"/>
    <mergeCell ref="P40:S40"/>
    <mergeCell ref="F17:H17"/>
    <mergeCell ref="F25:Z25"/>
    <mergeCell ref="H38:I38"/>
    <mergeCell ref="AA24:AD24"/>
    <mergeCell ref="F27:H27"/>
    <mergeCell ref="F30:I30"/>
    <mergeCell ref="F33:I33"/>
    <mergeCell ref="V21:AD21"/>
    <mergeCell ref="O31:AM31"/>
    <mergeCell ref="AJ21:AT21"/>
    <mergeCell ref="AS28:AW28"/>
    <mergeCell ref="F31:L31"/>
    <mergeCell ref="AR33:AS33"/>
    <mergeCell ref="O33:R33"/>
    <mergeCell ref="F34:L34"/>
    <mergeCell ref="O34:AO34"/>
    <mergeCell ref="AR34:AW34"/>
    <mergeCell ref="AR58:AS58"/>
    <mergeCell ref="F61:H61"/>
    <mergeCell ref="F60:R60"/>
    <mergeCell ref="E3:AX3"/>
    <mergeCell ref="I87:R87"/>
    <mergeCell ref="AN87:AV87"/>
    <mergeCell ref="F6:V6"/>
    <mergeCell ref="F12:J12"/>
    <mergeCell ref="N12:V12"/>
    <mergeCell ref="F9:Q9"/>
    <mergeCell ref="N7:AB7"/>
    <mergeCell ref="F7:M7"/>
    <mergeCell ref="Y12:AW12"/>
    <mergeCell ref="F11:L11"/>
    <mergeCell ref="F10:H10"/>
    <mergeCell ref="N11:Q11"/>
    <mergeCell ref="Y11:AA11"/>
    <mergeCell ref="P41:AE41"/>
    <mergeCell ref="F15:J15"/>
    <mergeCell ref="N15:V15"/>
    <mergeCell ref="AA25:AJ25"/>
    <mergeCell ref="P38:AW38"/>
    <mergeCell ref="F28:AJ28"/>
    <mergeCell ref="AM28:AP28"/>
    <mergeCell ref="E1:O1"/>
    <mergeCell ref="AS62:AW62"/>
    <mergeCell ref="F62:AJ62"/>
    <mergeCell ref="N69:Q69"/>
    <mergeCell ref="F72:L72"/>
    <mergeCell ref="N72:Q72"/>
    <mergeCell ref="AM62:AP62"/>
    <mergeCell ref="F76:AW76"/>
    <mergeCell ref="F79:AW79"/>
    <mergeCell ref="AM53:AP53"/>
    <mergeCell ref="AS53:AW53"/>
    <mergeCell ref="AM61:AN61"/>
    <mergeCell ref="F55:I55"/>
    <mergeCell ref="F78:J78"/>
    <mergeCell ref="F73:J73"/>
    <mergeCell ref="N73:V73"/>
    <mergeCell ref="Y73:AW73"/>
    <mergeCell ref="F70:J70"/>
    <mergeCell ref="N70:V70"/>
    <mergeCell ref="F67:Q67"/>
    <mergeCell ref="F69:L69"/>
    <mergeCell ref="Y70:AW70"/>
    <mergeCell ref="F53:AJ53"/>
    <mergeCell ref="AS61:AV61"/>
  </mergeCells>
  <phoneticPr fontId="4" type="noConversion"/>
  <pageMargins left="0" right="0" top="0" bottom="0" header="0" footer="0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5" r:id="rId4" name="Button 21">
              <controlPr defaultSize="0" print="0" autoFill="0" autoPict="0" macro="[0]!Drucken">
                <anchor moveWithCells="1" siz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4</xdr:col>
                    <xdr:colOff>66675</xdr:colOff>
                    <xdr:row>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5" name="Button 24">
              <controlPr defaultSize="0" print="0" autoFill="0" autoPict="0" macro="[0]!Bedienung">
                <anchor moveWithCells="1" sizeWithCells="1">
                  <from>
                    <xdr:col>41</xdr:col>
                    <xdr:colOff>133350</xdr:colOff>
                    <xdr:row>0</xdr:row>
                    <xdr:rowOff>9525</xdr:rowOff>
                  </from>
                  <to>
                    <xdr:col>49</xdr:col>
                    <xdr:colOff>0</xdr:colOff>
                    <xdr:row>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6" name="chkbEingabekontrolle1">
              <controlPr defaultSize="0" print="0" autoFill="0" autoLine="0" autoPict="0" macro="[0]!EingabeKontrolleEinAus">
                <anchor moveWithCells="1">
                  <from>
                    <xdr:col>33</xdr:col>
                    <xdr:colOff>57150</xdr:colOff>
                    <xdr:row>0</xdr:row>
                    <xdr:rowOff>0</xdr:rowOff>
                  </from>
                  <to>
                    <xdr:col>41</xdr:col>
                    <xdr:colOff>38100</xdr:colOff>
                    <xdr:row>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>
    <pageSetUpPr fitToPage="1"/>
  </sheetPr>
  <dimension ref="A1:BK169"/>
  <sheetViews>
    <sheetView showGridLines="0" showRowColHeaders="0" workbookViewId="0">
      <pane ySplit="1" topLeftCell="A21" activePane="bottomLeft" state="frozenSplit"/>
      <selection activeCell="F7" sqref="F7:AI7"/>
      <selection pane="bottomLeft" activeCell="E58" sqref="E58"/>
    </sheetView>
  </sheetViews>
  <sheetFormatPr baseColWidth="10" defaultColWidth="0" defaultRowHeight="12.75" zeroHeight="1" x14ac:dyDescent="0.2"/>
  <cols>
    <col min="1" max="1" width="0.85546875" customWidth="1"/>
    <col min="2" max="3" width="2.28515625" customWidth="1"/>
    <col min="4" max="4" width="2.7109375" customWidth="1"/>
    <col min="5" max="5" width="2.140625" customWidth="1"/>
    <col min="6" max="6" width="0.5703125" customWidth="1"/>
    <col min="7" max="8" width="2.5703125" customWidth="1"/>
    <col min="9" max="9" width="2.140625" customWidth="1"/>
    <col min="10" max="10" width="0.42578125" customWidth="1"/>
    <col min="11" max="11" width="2.140625" customWidth="1"/>
    <col min="12" max="12" width="0.5703125" customWidth="1"/>
    <col min="13" max="13" width="2" customWidth="1"/>
    <col min="14" max="14" width="0.5703125" customWidth="1"/>
    <col min="15" max="15" width="2.5703125" customWidth="1"/>
    <col min="16" max="16" width="2" customWidth="1"/>
    <col min="17" max="17" width="3.140625" style="52" customWidth="1"/>
    <col min="18" max="18" width="2.28515625" customWidth="1"/>
    <col min="19" max="19" width="0.5703125" customWidth="1"/>
    <col min="20" max="20" width="2" customWidth="1"/>
    <col min="21" max="21" width="2.5703125" customWidth="1"/>
    <col min="22" max="22" width="0.5703125" customWidth="1"/>
    <col min="23" max="23" width="2" customWidth="1"/>
    <col min="24" max="24" width="0.5703125" customWidth="1"/>
    <col min="25" max="27" width="2.5703125" customWidth="1"/>
    <col min="28" max="28" width="0.5703125" customWidth="1"/>
    <col min="29" max="29" width="1.7109375" customWidth="1"/>
    <col min="30" max="30" width="0.42578125" customWidth="1"/>
    <col min="31" max="31" width="2.140625" customWidth="1"/>
    <col min="32" max="32" width="0.5703125" customWidth="1"/>
    <col min="33" max="33" width="2.42578125" customWidth="1"/>
    <col min="34" max="34" width="2.140625" customWidth="1"/>
    <col min="35" max="35" width="0.5703125" customWidth="1"/>
    <col min="36" max="36" width="2.140625" customWidth="1"/>
    <col min="37" max="37" width="0.42578125" customWidth="1"/>
    <col min="38" max="38" width="2.28515625" customWidth="1"/>
    <col min="39" max="39" width="0.42578125" customWidth="1"/>
    <col min="40" max="40" width="2.7109375" customWidth="1"/>
    <col min="41" max="41" width="2.28515625" customWidth="1"/>
    <col min="42" max="42" width="2.5703125" customWidth="1"/>
    <col min="43" max="43" width="0.5703125" customWidth="1"/>
    <col min="44" max="44" width="1.7109375" customWidth="1"/>
    <col min="45" max="45" width="0.5703125" customWidth="1"/>
    <col min="46" max="46" width="2.140625" customWidth="1"/>
    <col min="47" max="47" width="0.42578125" customWidth="1"/>
    <col min="48" max="48" width="2.28515625" customWidth="1"/>
    <col min="49" max="49" width="2.5703125" customWidth="1"/>
    <col min="50" max="50" width="0.5703125" customWidth="1"/>
    <col min="51" max="51" width="2.5703125" customWidth="1"/>
    <col min="52" max="52" width="1.7109375" customWidth="1"/>
    <col min="53" max="54" width="0.42578125" customWidth="1"/>
    <col min="55" max="55" width="2.5703125" customWidth="1"/>
    <col min="56" max="56" width="2" customWidth="1"/>
    <col min="57" max="57" width="2.85546875" customWidth="1"/>
    <col min="58" max="58" width="2.28515625" customWidth="1"/>
    <col min="59" max="59" width="2.7109375" customWidth="1"/>
    <col min="60" max="62" width="2.5703125" customWidth="1"/>
    <col min="63" max="63" width="0.85546875" customWidth="1"/>
  </cols>
  <sheetData>
    <row r="1" spans="1:63" ht="18" customHeight="1" x14ac:dyDescent="0.2">
      <c r="A1" s="1"/>
      <c r="B1" s="1"/>
      <c r="C1" s="199"/>
      <c r="D1" s="217" t="s">
        <v>466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9" customHeight="1" x14ac:dyDescent="0.2">
      <c r="A3" s="1"/>
      <c r="B3" s="42"/>
      <c r="C3" s="42"/>
      <c r="D3" s="253" t="s">
        <v>113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42"/>
      <c r="BI3" s="42"/>
      <c r="BJ3" s="42"/>
      <c r="BK3" s="1"/>
    </row>
    <row r="4" spans="1:63" ht="9" customHeight="1" thickBot="1" x14ac:dyDescent="0.25">
      <c r="A4" s="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1"/>
    </row>
    <row r="5" spans="1:63" ht="15" customHeight="1" x14ac:dyDescent="0.2">
      <c r="A5" s="1"/>
      <c r="B5" s="42"/>
      <c r="C5" s="42"/>
      <c r="D5" s="4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4"/>
      <c r="BH5" s="42"/>
      <c r="BI5" s="42"/>
      <c r="BJ5" s="42"/>
      <c r="BK5" s="1"/>
    </row>
    <row r="6" spans="1:63" ht="4.5" customHeight="1" x14ac:dyDescent="0.2">
      <c r="A6" s="1"/>
      <c r="B6" s="42"/>
      <c r="C6" s="42"/>
      <c r="D6" s="42"/>
      <c r="E6" s="267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93"/>
      <c r="BA6" s="93"/>
      <c r="BB6" s="93"/>
      <c r="BC6" s="93"/>
      <c r="BD6" s="93"/>
      <c r="BE6" s="93"/>
      <c r="BF6" s="94"/>
      <c r="BG6" s="45"/>
      <c r="BH6" s="42"/>
      <c r="BI6" s="42"/>
      <c r="BJ6" s="42"/>
      <c r="BK6" s="1"/>
    </row>
    <row r="7" spans="1:63" ht="16.5" customHeight="1" x14ac:dyDescent="0.2">
      <c r="A7" s="1"/>
      <c r="B7" s="42"/>
      <c r="C7" s="42"/>
      <c r="D7" s="42"/>
      <c r="E7" s="75" t="s">
        <v>80</v>
      </c>
      <c r="F7" s="76"/>
      <c r="G7" s="76"/>
      <c r="H7" s="76"/>
      <c r="I7" s="76"/>
      <c r="J7" s="76"/>
      <c r="K7" s="76"/>
      <c r="L7" s="52"/>
      <c r="M7" s="269" t="str">
        <f>IF(ZFaSteuernummer="","",ZFaSteuernummer)</f>
        <v/>
      </c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52"/>
      <c r="AG7" s="52"/>
      <c r="AH7" s="52"/>
      <c r="AI7" s="52"/>
      <c r="AJ7" s="52"/>
      <c r="AK7" s="52"/>
      <c r="AL7" s="104"/>
      <c r="AM7" s="104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45"/>
      <c r="BH7" s="42"/>
      <c r="BI7" s="42"/>
      <c r="BJ7" s="42"/>
      <c r="BK7" s="1"/>
    </row>
    <row r="8" spans="1:63" ht="5.25" customHeight="1" x14ac:dyDescent="0.2">
      <c r="A8" s="1"/>
      <c r="B8" s="42"/>
      <c r="C8" s="42"/>
      <c r="D8" s="42"/>
      <c r="E8" s="77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37"/>
      <c r="BA8" s="37"/>
      <c r="BB8" s="37"/>
      <c r="BC8" s="37"/>
      <c r="BD8" s="37"/>
      <c r="BE8" s="37"/>
      <c r="BF8" s="41"/>
      <c r="BG8" s="45"/>
      <c r="BH8" s="42"/>
      <c r="BI8" s="42"/>
      <c r="BJ8" s="42"/>
      <c r="BK8" s="1"/>
    </row>
    <row r="9" spans="1:63" ht="13.5" customHeight="1" x14ac:dyDescent="0.2">
      <c r="A9" s="1"/>
      <c r="B9" s="42"/>
      <c r="C9" s="42"/>
      <c r="D9" s="42"/>
      <c r="E9" s="244" t="s">
        <v>467</v>
      </c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40"/>
      <c r="BA9" s="40"/>
      <c r="BB9" s="40"/>
      <c r="BC9" s="40"/>
      <c r="BD9" s="40"/>
      <c r="BE9" s="40"/>
      <c r="BF9" s="67"/>
      <c r="BG9" s="45"/>
      <c r="BH9" s="42"/>
      <c r="BI9" s="42"/>
      <c r="BJ9" s="42"/>
      <c r="BK9" s="1"/>
    </row>
    <row r="10" spans="1:63" ht="16.5" customHeight="1" x14ac:dyDescent="0.2">
      <c r="A10" s="1"/>
      <c r="B10" s="42"/>
      <c r="C10" s="42"/>
      <c r="D10" s="42"/>
      <c r="E10" s="222" t="s">
        <v>468</v>
      </c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80"/>
      <c r="AD10" s="280"/>
      <c r="AE10" s="223" t="s">
        <v>46</v>
      </c>
      <c r="AF10" s="223"/>
      <c r="AG10" s="22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63"/>
      <c r="AT10" s="63"/>
      <c r="AU10" s="63"/>
      <c r="AV10" s="63"/>
      <c r="AW10" s="63"/>
      <c r="AX10" s="63"/>
      <c r="AY10" s="63"/>
      <c r="AZ10" s="37"/>
      <c r="BA10" s="37"/>
      <c r="BB10" s="37"/>
      <c r="BC10" s="37"/>
      <c r="BD10" s="37"/>
      <c r="BE10" s="37"/>
      <c r="BF10" s="41"/>
      <c r="BG10" s="45"/>
      <c r="BH10" s="42"/>
      <c r="BI10" s="42"/>
      <c r="BJ10" s="42"/>
      <c r="BK10" s="1"/>
    </row>
    <row r="11" spans="1:63" ht="9" customHeight="1" x14ac:dyDescent="0.2">
      <c r="A11" s="1"/>
      <c r="B11" s="42"/>
      <c r="C11" s="42"/>
      <c r="D11" s="42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41"/>
      <c r="BG11" s="45"/>
      <c r="BH11" s="42"/>
      <c r="BI11" s="42"/>
      <c r="BJ11" s="42"/>
      <c r="BK11" s="1"/>
    </row>
    <row r="12" spans="1:63" ht="6.75" customHeight="1" x14ac:dyDescent="0.2">
      <c r="A12" s="1"/>
      <c r="B12" s="42"/>
      <c r="C12" s="42"/>
      <c r="D12" s="42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216" t="s">
        <v>445</v>
      </c>
      <c r="Q12" s="216"/>
      <c r="R12" s="2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45"/>
      <c r="BH12" s="42"/>
      <c r="BI12" s="42"/>
      <c r="BJ12" s="42"/>
      <c r="BK12" s="1"/>
    </row>
    <row r="13" spans="1:63" ht="16.5" customHeight="1" x14ac:dyDescent="0.2">
      <c r="A13" s="1"/>
      <c r="B13" s="42"/>
      <c r="C13" s="42"/>
      <c r="D13" s="42"/>
      <c r="E13" s="206"/>
      <c r="F13" s="109"/>
      <c r="G13" s="37" t="s">
        <v>441</v>
      </c>
      <c r="H13" s="109"/>
      <c r="I13" s="284" t="s">
        <v>47</v>
      </c>
      <c r="J13" s="284"/>
      <c r="K13" s="284"/>
      <c r="L13" s="284"/>
      <c r="M13" s="284"/>
      <c r="N13" s="52"/>
      <c r="O13" s="109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5"/>
      <c r="BG13" s="45"/>
      <c r="BH13" s="42"/>
      <c r="BI13" s="42"/>
      <c r="BJ13" s="42"/>
      <c r="BK13" s="1"/>
    </row>
    <row r="14" spans="1:63" ht="2.25" customHeight="1" x14ac:dyDescent="0.2">
      <c r="A14" s="1"/>
      <c r="B14" s="42"/>
      <c r="C14" s="42"/>
      <c r="D14" s="42"/>
      <c r="E14" s="235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48"/>
      <c r="BA14" s="48"/>
      <c r="BB14" s="48"/>
      <c r="BC14" s="48"/>
      <c r="BD14" s="48"/>
      <c r="BE14" s="48"/>
      <c r="BF14" s="37"/>
      <c r="BG14" s="45"/>
      <c r="BH14" s="42"/>
      <c r="BI14" s="42"/>
      <c r="BJ14" s="42"/>
      <c r="BK14" s="1"/>
    </row>
    <row r="15" spans="1:63" ht="6.75" customHeight="1" x14ac:dyDescent="0.2">
      <c r="A15" s="1"/>
      <c r="B15" s="42"/>
      <c r="C15" s="42"/>
      <c r="D15" s="42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216" t="s">
        <v>51</v>
      </c>
      <c r="Q15" s="216"/>
      <c r="R15" s="216"/>
      <c r="S15" s="216"/>
      <c r="T15" s="216"/>
      <c r="U15" s="107"/>
      <c r="V15" s="107"/>
      <c r="W15" s="107"/>
      <c r="X15" s="107"/>
      <c r="Y15" s="107"/>
      <c r="Z15" s="10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216" t="s">
        <v>552</v>
      </c>
      <c r="AS15" s="216"/>
      <c r="AT15" s="216"/>
      <c r="AU15" s="216"/>
      <c r="AV15" s="37"/>
      <c r="AW15" s="37"/>
      <c r="AX15" s="37"/>
      <c r="AY15" s="37"/>
      <c r="AZ15" s="256" t="s">
        <v>553</v>
      </c>
      <c r="BA15" s="256"/>
      <c r="BB15" s="256"/>
      <c r="BC15" s="256"/>
      <c r="BD15" s="256"/>
      <c r="BE15" s="256"/>
      <c r="BF15" s="37"/>
      <c r="BG15" s="45"/>
      <c r="BH15" s="42"/>
      <c r="BI15" s="42"/>
      <c r="BJ15" s="42"/>
      <c r="BK15" s="1"/>
    </row>
    <row r="16" spans="1:63" ht="16.5" customHeight="1" x14ac:dyDescent="0.2">
      <c r="A16" s="1"/>
      <c r="B16" s="42"/>
      <c r="C16" s="42"/>
      <c r="D16" s="42"/>
      <c r="E16" s="105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37"/>
      <c r="AQ16" s="37"/>
      <c r="AR16" s="214"/>
      <c r="AS16" s="214"/>
      <c r="AT16" s="214"/>
      <c r="AU16" s="214"/>
      <c r="AV16" s="214"/>
      <c r="AW16" s="214"/>
      <c r="AX16" s="37"/>
      <c r="AY16" s="37"/>
      <c r="AZ16" s="259"/>
      <c r="BA16" s="259"/>
      <c r="BB16" s="259"/>
      <c r="BC16" s="259"/>
      <c r="BD16" s="259"/>
      <c r="BE16" s="259"/>
      <c r="BF16" s="260"/>
      <c r="BG16" s="45"/>
      <c r="BH16" s="42"/>
      <c r="BI16" s="42"/>
      <c r="BJ16" s="42"/>
      <c r="BK16" s="1"/>
    </row>
    <row r="17" spans="1:63" ht="2.25" customHeight="1" x14ac:dyDescent="0.2">
      <c r="A17" s="1"/>
      <c r="B17" s="42"/>
      <c r="C17" s="42"/>
      <c r="D17" s="42"/>
      <c r="E17" s="105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48"/>
      <c r="BA17" s="48"/>
      <c r="BB17" s="48"/>
      <c r="BC17" s="48"/>
      <c r="BD17" s="48"/>
      <c r="BE17" s="48"/>
      <c r="BF17" s="37"/>
      <c r="BG17" s="45"/>
      <c r="BH17" s="42"/>
      <c r="BI17" s="42"/>
      <c r="BJ17" s="42"/>
      <c r="BK17" s="1"/>
    </row>
    <row r="18" spans="1:63" ht="6.75" customHeight="1" x14ac:dyDescent="0.2">
      <c r="A18" s="1"/>
      <c r="B18" s="42"/>
      <c r="C18" s="42"/>
      <c r="D18" s="42"/>
      <c r="E18" s="105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216" t="s">
        <v>86</v>
      </c>
      <c r="Q18" s="216"/>
      <c r="R18" s="216"/>
      <c r="S18" s="107"/>
      <c r="T18" s="107"/>
      <c r="U18" s="107"/>
      <c r="V18" s="107"/>
      <c r="W18" s="107"/>
      <c r="X18" s="107"/>
      <c r="Y18" s="65" t="s">
        <v>446</v>
      </c>
      <c r="Z18" s="10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8"/>
      <c r="BA18" s="48"/>
      <c r="BB18" s="48"/>
      <c r="BC18" s="48"/>
      <c r="BD18" s="48"/>
      <c r="BE18" s="48"/>
      <c r="BF18" s="37"/>
      <c r="BG18" s="45"/>
      <c r="BH18" s="42"/>
      <c r="BI18" s="42"/>
      <c r="BJ18" s="42"/>
      <c r="BK18" s="1"/>
    </row>
    <row r="19" spans="1:63" ht="16.5" customHeight="1" x14ac:dyDescent="0.2">
      <c r="A19" s="1"/>
      <c r="B19" s="42"/>
      <c r="C19" s="42"/>
      <c r="D19" s="42"/>
      <c r="E19" s="105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214"/>
      <c r="Q19" s="214"/>
      <c r="R19" s="214"/>
      <c r="S19" s="214"/>
      <c r="T19" s="214"/>
      <c r="U19" s="214"/>
      <c r="V19" s="107"/>
      <c r="W19" s="107"/>
      <c r="X19" s="107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5"/>
      <c r="BG19" s="45"/>
      <c r="BH19" s="42"/>
      <c r="BI19" s="42"/>
      <c r="BJ19" s="42"/>
      <c r="BK19" s="1"/>
    </row>
    <row r="20" spans="1:63" ht="6.75" customHeight="1" x14ac:dyDescent="0.2">
      <c r="A20" s="1"/>
      <c r="B20" s="42"/>
      <c r="C20" s="42"/>
      <c r="D20" s="42"/>
      <c r="E20" s="105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238" t="s">
        <v>213</v>
      </c>
      <c r="Q20" s="238"/>
      <c r="R20" s="107"/>
      <c r="S20" s="107"/>
      <c r="T20" s="107"/>
      <c r="U20" s="107"/>
      <c r="V20" s="107"/>
      <c r="W20" s="107"/>
      <c r="X20" s="107"/>
      <c r="Y20" s="107"/>
      <c r="Z20" s="10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48"/>
      <c r="BA20" s="48"/>
      <c r="BB20" s="48"/>
      <c r="BC20" s="48"/>
      <c r="BD20" s="48"/>
      <c r="BE20" s="48"/>
      <c r="BF20" s="37"/>
      <c r="BG20" s="45"/>
      <c r="BH20" s="42"/>
      <c r="BI20" s="42"/>
      <c r="BJ20" s="42"/>
      <c r="BK20" s="1"/>
    </row>
    <row r="21" spans="1:63" ht="6.75" customHeight="1" x14ac:dyDescent="0.2">
      <c r="A21" s="1"/>
      <c r="B21" s="42"/>
      <c r="C21" s="42"/>
      <c r="D21" s="42"/>
      <c r="E21" s="105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216" t="s">
        <v>554</v>
      </c>
      <c r="Q21" s="216"/>
      <c r="R21" s="216"/>
      <c r="S21" s="216"/>
      <c r="T21" s="216"/>
      <c r="U21" s="216"/>
      <c r="V21" s="107"/>
      <c r="W21" s="216" t="s">
        <v>555</v>
      </c>
      <c r="X21" s="216"/>
      <c r="Y21" s="216"/>
      <c r="Z21" s="216"/>
      <c r="AA21" s="216"/>
      <c r="AB21" s="216"/>
      <c r="AC21" s="37"/>
      <c r="AD21" s="37"/>
      <c r="AE21" s="37"/>
      <c r="AF21" s="37"/>
      <c r="AG21" s="37"/>
      <c r="AH21" s="37"/>
      <c r="AI21" s="37"/>
      <c r="AJ21" s="37"/>
      <c r="AK21" s="37"/>
      <c r="AL21" s="216" t="s">
        <v>556</v>
      </c>
      <c r="AM21" s="216"/>
      <c r="AN21" s="216"/>
      <c r="AO21" s="216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48"/>
      <c r="BA21" s="48"/>
      <c r="BB21" s="48"/>
      <c r="BC21" s="48"/>
      <c r="BD21" s="48"/>
      <c r="BE21" s="48"/>
      <c r="BF21" s="37"/>
      <c r="BG21" s="45"/>
      <c r="BH21" s="42"/>
      <c r="BI21" s="42"/>
      <c r="BJ21" s="42"/>
      <c r="BK21" s="1"/>
    </row>
    <row r="22" spans="1:63" ht="16.5" customHeight="1" x14ac:dyDescent="0.2">
      <c r="A22" s="1"/>
      <c r="B22" s="42"/>
      <c r="C22" s="42"/>
      <c r="D22" s="42"/>
      <c r="E22" s="105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214"/>
      <c r="Q22" s="214"/>
      <c r="R22" s="214"/>
      <c r="S22" s="214"/>
      <c r="T22" s="214"/>
      <c r="U22" s="107"/>
      <c r="V22" s="107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37"/>
      <c r="AJ22" s="37"/>
      <c r="AK22" s="37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5"/>
      <c r="BG22" s="45"/>
      <c r="BH22" s="42"/>
      <c r="BI22" s="42"/>
      <c r="BJ22" s="42"/>
      <c r="BK22" s="1"/>
    </row>
    <row r="23" spans="1:63" ht="7.5" customHeight="1" x14ac:dyDescent="0.2">
      <c r="A23" s="1"/>
      <c r="B23" s="42"/>
      <c r="C23" s="42"/>
      <c r="D23" s="42"/>
      <c r="E23" s="105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48"/>
      <c r="BA23" s="48"/>
      <c r="BB23" s="48"/>
      <c r="BC23" s="48"/>
      <c r="BD23" s="48"/>
      <c r="BE23" s="48"/>
      <c r="BF23" s="37"/>
      <c r="BG23" s="45"/>
      <c r="BH23" s="42"/>
      <c r="BI23" s="42"/>
      <c r="BJ23" s="42"/>
      <c r="BK23" s="1"/>
    </row>
    <row r="24" spans="1:63" ht="5.25" customHeight="1" x14ac:dyDescent="0.2">
      <c r="A24" s="1"/>
      <c r="B24" s="42"/>
      <c r="C24" s="42"/>
      <c r="D24" s="42"/>
      <c r="E24" s="105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7"/>
      <c r="BA24" s="117"/>
      <c r="BB24" s="117"/>
      <c r="BC24" s="117"/>
      <c r="BD24" s="117"/>
      <c r="BE24" s="117"/>
      <c r="BF24" s="118"/>
      <c r="BG24" s="45"/>
      <c r="BH24" s="42"/>
      <c r="BI24" s="42"/>
      <c r="BJ24" s="42"/>
      <c r="BK24" s="1"/>
    </row>
    <row r="25" spans="1:63" ht="6.75" customHeight="1" x14ac:dyDescent="0.2">
      <c r="A25" s="1"/>
      <c r="B25" s="42"/>
      <c r="C25" s="42"/>
      <c r="D25" s="42"/>
      <c r="E25" s="105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216" t="s">
        <v>445</v>
      </c>
      <c r="Q25" s="216"/>
      <c r="R25" s="216"/>
      <c r="S25" s="51"/>
      <c r="T25" s="107"/>
      <c r="U25" s="107"/>
      <c r="V25" s="107"/>
      <c r="W25" s="107"/>
      <c r="X25" s="107"/>
      <c r="Y25" s="107"/>
      <c r="Z25" s="10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48"/>
      <c r="BA25" s="48"/>
      <c r="BB25" s="48"/>
      <c r="BC25" s="48"/>
      <c r="BD25" s="48"/>
      <c r="BE25" s="48"/>
      <c r="BF25" s="37"/>
      <c r="BG25" s="45"/>
      <c r="BH25" s="42"/>
      <c r="BI25" s="42"/>
      <c r="BJ25" s="42"/>
      <c r="BK25" s="1"/>
    </row>
    <row r="26" spans="1:63" ht="16.5" customHeight="1" x14ac:dyDescent="0.2">
      <c r="A26" s="1"/>
      <c r="B26" s="42"/>
      <c r="C26" s="42"/>
      <c r="D26" s="42"/>
      <c r="E26" s="105"/>
      <c r="F26" s="107"/>
      <c r="G26" s="107"/>
      <c r="H26" s="107"/>
      <c r="I26" s="284" t="s">
        <v>54</v>
      </c>
      <c r="J26" s="284"/>
      <c r="K26" s="284"/>
      <c r="L26" s="284"/>
      <c r="M26" s="284"/>
      <c r="N26" s="107"/>
      <c r="O26" s="107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5"/>
      <c r="BG26" s="45"/>
      <c r="BH26" s="42"/>
      <c r="BI26" s="42"/>
      <c r="BJ26" s="42"/>
      <c r="BK26" s="1"/>
    </row>
    <row r="27" spans="1:63" ht="2.25" customHeight="1" x14ac:dyDescent="0.2">
      <c r="A27" s="1"/>
      <c r="B27" s="42"/>
      <c r="C27" s="42"/>
      <c r="D27" s="42"/>
      <c r="E27" s="105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48"/>
      <c r="BA27" s="48"/>
      <c r="BB27" s="48"/>
      <c r="BC27" s="48"/>
      <c r="BD27" s="48"/>
      <c r="BE27" s="48"/>
      <c r="BF27" s="37"/>
      <c r="BG27" s="45"/>
      <c r="BH27" s="42"/>
      <c r="BI27" s="42"/>
      <c r="BJ27" s="42"/>
      <c r="BK27" s="1"/>
    </row>
    <row r="28" spans="1:63" ht="6.75" customHeight="1" x14ac:dyDescent="0.2">
      <c r="A28" s="1"/>
      <c r="B28" s="42"/>
      <c r="C28" s="42"/>
      <c r="D28" s="42"/>
      <c r="E28" s="105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216" t="s">
        <v>51</v>
      </c>
      <c r="Q28" s="216"/>
      <c r="R28" s="216"/>
      <c r="S28" s="216"/>
      <c r="T28" s="216"/>
      <c r="U28" s="107"/>
      <c r="V28" s="107"/>
      <c r="W28" s="107"/>
      <c r="X28" s="107"/>
      <c r="Y28" s="107"/>
      <c r="Z28" s="10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216" t="s">
        <v>552</v>
      </c>
      <c r="AS28" s="216"/>
      <c r="AT28" s="216"/>
      <c r="AU28" s="216"/>
      <c r="AV28" s="37"/>
      <c r="AW28" s="37"/>
      <c r="AX28" s="37"/>
      <c r="AY28" s="37"/>
      <c r="AZ28" s="256" t="s">
        <v>553</v>
      </c>
      <c r="BA28" s="256"/>
      <c r="BB28" s="256"/>
      <c r="BC28" s="256"/>
      <c r="BD28" s="256"/>
      <c r="BE28" s="256"/>
      <c r="BF28" s="37"/>
      <c r="BG28" s="45"/>
      <c r="BH28" s="42"/>
      <c r="BI28" s="42"/>
      <c r="BJ28" s="42"/>
      <c r="BK28" s="1"/>
    </row>
    <row r="29" spans="1:63" ht="16.5" customHeight="1" x14ac:dyDescent="0.2">
      <c r="A29" s="1"/>
      <c r="B29" s="42"/>
      <c r="C29" s="42"/>
      <c r="D29" s="42"/>
      <c r="E29" s="121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37"/>
      <c r="AQ29" s="37"/>
      <c r="AR29" s="214"/>
      <c r="AS29" s="214"/>
      <c r="AT29" s="214"/>
      <c r="AU29" s="214"/>
      <c r="AV29" s="214"/>
      <c r="AW29" s="214"/>
      <c r="AX29" s="37"/>
      <c r="AY29" s="37"/>
      <c r="AZ29" s="259"/>
      <c r="BA29" s="259"/>
      <c r="BB29" s="259"/>
      <c r="BC29" s="259"/>
      <c r="BD29" s="259"/>
      <c r="BE29" s="259"/>
      <c r="BF29" s="260"/>
      <c r="BG29" s="45"/>
      <c r="BH29" s="42"/>
      <c r="BI29" s="42"/>
      <c r="BJ29" s="42"/>
      <c r="BK29" s="1"/>
    </row>
    <row r="30" spans="1:63" ht="2.25" customHeight="1" x14ac:dyDescent="0.2">
      <c r="A30" s="1"/>
      <c r="B30" s="42"/>
      <c r="C30" s="42"/>
      <c r="D30" s="42"/>
      <c r="E30" s="121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48"/>
      <c r="BA30" s="48"/>
      <c r="BB30" s="48"/>
      <c r="BC30" s="48"/>
      <c r="BD30" s="48"/>
      <c r="BE30" s="48"/>
      <c r="BF30" s="41"/>
      <c r="BG30" s="45"/>
      <c r="BH30" s="42"/>
      <c r="BI30" s="42"/>
      <c r="BJ30" s="42"/>
      <c r="BK30" s="1"/>
    </row>
    <row r="31" spans="1:63" ht="6.75" customHeight="1" x14ac:dyDescent="0.2">
      <c r="A31" s="1"/>
      <c r="B31" s="42"/>
      <c r="C31" s="42"/>
      <c r="D31" s="42"/>
      <c r="E31" s="122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288" t="s">
        <v>86</v>
      </c>
      <c r="Q31" s="288"/>
      <c r="R31" s="288"/>
      <c r="S31" s="83"/>
      <c r="T31" s="83"/>
      <c r="U31" s="83"/>
      <c r="V31" s="83"/>
      <c r="W31" s="83"/>
      <c r="X31" s="83"/>
      <c r="Y31" s="65" t="s">
        <v>446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41"/>
      <c r="BG31" s="45"/>
      <c r="BH31" s="42"/>
      <c r="BI31" s="42"/>
      <c r="BJ31" s="42"/>
      <c r="BK31" s="1"/>
    </row>
    <row r="32" spans="1:63" ht="16.5" customHeight="1" x14ac:dyDescent="0.2">
      <c r="A32" s="1"/>
      <c r="B32" s="42"/>
      <c r="C32" s="42"/>
      <c r="D32" s="42"/>
      <c r="E32" s="123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259"/>
      <c r="Q32" s="259"/>
      <c r="R32" s="259"/>
      <c r="S32" s="259"/>
      <c r="T32" s="259"/>
      <c r="U32" s="259"/>
      <c r="V32" s="124"/>
      <c r="W32" s="124"/>
      <c r="X32" s="124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60"/>
      <c r="BG32" s="45"/>
      <c r="BH32" s="42"/>
      <c r="BI32" s="42"/>
      <c r="BJ32" s="42"/>
      <c r="BK32" s="1"/>
    </row>
    <row r="33" spans="1:63" ht="6.75" customHeight="1" x14ac:dyDescent="0.2">
      <c r="A33" s="1"/>
      <c r="B33" s="42"/>
      <c r="C33" s="42"/>
      <c r="D33" s="42"/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286" t="s">
        <v>213</v>
      </c>
      <c r="Q33" s="286"/>
      <c r="R33" s="128"/>
      <c r="S33" s="128"/>
      <c r="T33" s="128"/>
      <c r="U33" s="12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103"/>
      <c r="BG33" s="45"/>
      <c r="BH33" s="42"/>
      <c r="BI33" s="42"/>
      <c r="BJ33" s="42"/>
      <c r="BK33" s="1"/>
    </row>
    <row r="34" spans="1:63" ht="6.75" customHeight="1" x14ac:dyDescent="0.2">
      <c r="A34" s="1"/>
      <c r="B34" s="42"/>
      <c r="C34" s="42"/>
      <c r="D34" s="42"/>
      <c r="E34" s="125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256" t="s">
        <v>554</v>
      </c>
      <c r="Q34" s="256"/>
      <c r="R34" s="256"/>
      <c r="S34" s="256"/>
      <c r="T34" s="256"/>
      <c r="U34" s="256"/>
      <c r="V34" s="48"/>
      <c r="W34" s="256" t="s">
        <v>555</v>
      </c>
      <c r="X34" s="256"/>
      <c r="Y34" s="256"/>
      <c r="Z34" s="256"/>
      <c r="AA34" s="256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256" t="s">
        <v>556</v>
      </c>
      <c r="AM34" s="256"/>
      <c r="AN34" s="256"/>
      <c r="AO34" s="256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103"/>
      <c r="BG34" s="45"/>
      <c r="BH34" s="42"/>
      <c r="BI34" s="42"/>
      <c r="BJ34" s="42"/>
      <c r="BK34" s="1"/>
    </row>
    <row r="35" spans="1:63" ht="16.5" customHeight="1" x14ac:dyDescent="0.2">
      <c r="A35" s="1"/>
      <c r="B35" s="42"/>
      <c r="C35" s="42"/>
      <c r="D35" s="42"/>
      <c r="E35" s="123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259"/>
      <c r="Q35" s="259"/>
      <c r="R35" s="259"/>
      <c r="S35" s="259"/>
      <c r="T35" s="259"/>
      <c r="U35" s="124"/>
      <c r="V35" s="124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124"/>
      <c r="AJ35" s="124"/>
      <c r="AK35" s="124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60"/>
      <c r="BG35" s="45"/>
      <c r="BH35" s="42"/>
      <c r="BI35" s="42"/>
      <c r="BJ35" s="42"/>
      <c r="BK35" s="1"/>
    </row>
    <row r="36" spans="1:63" ht="7.5" customHeight="1" x14ac:dyDescent="0.2">
      <c r="A36" s="1"/>
      <c r="B36" s="42"/>
      <c r="C36" s="42"/>
      <c r="D36" s="42"/>
      <c r="E36" s="12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20"/>
      <c r="BG36" s="45"/>
      <c r="BH36" s="42"/>
      <c r="BI36" s="42"/>
      <c r="BJ36" s="42"/>
      <c r="BK36" s="1"/>
    </row>
    <row r="37" spans="1:63" ht="3" customHeight="1" x14ac:dyDescent="0.2">
      <c r="A37" s="1"/>
      <c r="B37" s="42"/>
      <c r="C37" s="42"/>
      <c r="D37" s="42"/>
      <c r="E37" s="12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41"/>
      <c r="BG37" s="45"/>
      <c r="BH37" s="42"/>
      <c r="BI37" s="42"/>
      <c r="BJ37" s="42"/>
      <c r="BK37" s="1"/>
    </row>
    <row r="38" spans="1:63" ht="16.5" customHeight="1" x14ac:dyDescent="0.2">
      <c r="A38" s="1"/>
      <c r="B38" s="42"/>
      <c r="C38" s="42"/>
      <c r="D38" s="42"/>
      <c r="E38" s="4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223" t="s">
        <v>469</v>
      </c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37"/>
      <c r="AC38" s="280"/>
      <c r="AD38" s="280"/>
      <c r="AE38" s="281" t="s">
        <v>48</v>
      </c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45"/>
      <c r="BH38" s="42"/>
      <c r="BI38" s="42"/>
      <c r="BJ38" s="42"/>
      <c r="BK38" s="1"/>
    </row>
    <row r="39" spans="1:63" ht="5.25" customHeight="1" x14ac:dyDescent="0.2">
      <c r="A39" s="1"/>
      <c r="B39" s="42"/>
      <c r="C39" s="42"/>
      <c r="D39" s="42"/>
      <c r="E39" s="5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99"/>
      <c r="BG39" s="45"/>
      <c r="BH39" s="42"/>
      <c r="BI39" s="42"/>
      <c r="BJ39" s="42"/>
      <c r="BK39" s="1"/>
    </row>
    <row r="40" spans="1:63" ht="8.25" customHeight="1" x14ac:dyDescent="0.2">
      <c r="A40" s="1"/>
      <c r="B40" s="42"/>
      <c r="C40" s="42"/>
      <c r="D40" s="42"/>
      <c r="E40" s="4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45"/>
      <c r="BH40" s="42"/>
      <c r="BI40" s="42"/>
      <c r="BJ40" s="42"/>
      <c r="BK40" s="1"/>
    </row>
    <row r="41" spans="1:63" ht="16.5" customHeight="1" x14ac:dyDescent="0.2">
      <c r="A41" s="1"/>
      <c r="B41" s="42"/>
      <c r="C41" s="42"/>
      <c r="D41" s="42"/>
      <c r="E41" s="235" t="s">
        <v>470</v>
      </c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106"/>
      <c r="AP41" s="37"/>
      <c r="AQ41" s="37"/>
      <c r="AR41" s="37"/>
      <c r="AS41" s="52"/>
      <c r="AT41" s="211"/>
      <c r="AU41" s="52"/>
      <c r="AV41" s="37" t="s">
        <v>441</v>
      </c>
      <c r="AW41" s="37"/>
      <c r="AX41" s="37"/>
      <c r="AY41" s="37"/>
      <c r="AZ41" s="280"/>
      <c r="BA41" s="280"/>
      <c r="BB41" s="52"/>
      <c r="BC41" s="223" t="s">
        <v>440</v>
      </c>
      <c r="BD41" s="223"/>
      <c r="BE41" s="37"/>
      <c r="BF41" s="37"/>
      <c r="BG41" s="45"/>
      <c r="BH41" s="42"/>
      <c r="BI41" s="42"/>
      <c r="BJ41" s="42"/>
      <c r="BK41" s="1"/>
    </row>
    <row r="42" spans="1:63" ht="11.25" customHeight="1" x14ac:dyDescent="0.2">
      <c r="A42" s="1"/>
      <c r="B42" s="42"/>
      <c r="C42" s="42"/>
      <c r="D42" s="42"/>
      <c r="E42" s="53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99"/>
      <c r="BG42" s="45"/>
      <c r="BH42" s="42"/>
      <c r="BI42" s="42"/>
      <c r="BJ42" s="42"/>
      <c r="BK42" s="1"/>
    </row>
    <row r="43" spans="1:63" ht="11.25" customHeight="1" x14ac:dyDescent="0.2">
      <c r="A43" s="1"/>
      <c r="B43" s="42"/>
      <c r="C43" s="42"/>
      <c r="D43" s="42"/>
      <c r="E43" s="244" t="s">
        <v>471</v>
      </c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106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45"/>
      <c r="BH43" s="42"/>
      <c r="BI43" s="42"/>
      <c r="BJ43" s="42"/>
      <c r="BK43" s="1"/>
    </row>
    <row r="44" spans="1:63" ht="7.5" customHeight="1" x14ac:dyDescent="0.2">
      <c r="A44" s="1"/>
      <c r="B44" s="42"/>
      <c r="C44" s="42"/>
      <c r="D44" s="42"/>
      <c r="E44" s="4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45"/>
      <c r="BH44" s="42"/>
      <c r="BI44" s="42"/>
      <c r="BJ44" s="42"/>
      <c r="BK44" s="1"/>
    </row>
    <row r="45" spans="1:63" ht="16.5" customHeight="1" x14ac:dyDescent="0.2">
      <c r="A45" s="1"/>
      <c r="B45" s="42"/>
      <c r="C45" s="42"/>
      <c r="D45" s="42"/>
      <c r="E45" s="206"/>
      <c r="F45" s="37"/>
      <c r="G45" s="223" t="s">
        <v>472</v>
      </c>
      <c r="H45" s="223"/>
      <c r="I45" s="223"/>
      <c r="J45" s="37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37"/>
      <c r="W45" s="37"/>
      <c r="X45" s="37"/>
      <c r="Y45" s="37"/>
      <c r="Z45" s="37"/>
      <c r="AA45" s="37"/>
      <c r="AB45" s="37"/>
      <c r="AC45" s="280"/>
      <c r="AD45" s="280"/>
      <c r="AE45" s="281" t="s">
        <v>46</v>
      </c>
      <c r="AF45" s="281"/>
      <c r="AG45" s="281"/>
      <c r="AH45" s="37"/>
      <c r="AI45" s="37"/>
      <c r="AJ45" s="207"/>
      <c r="AK45" s="37"/>
      <c r="AL45" s="223" t="s">
        <v>473</v>
      </c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37"/>
      <c r="BA45" s="37"/>
      <c r="BB45" s="37"/>
      <c r="BC45" s="37"/>
      <c r="BD45" s="37"/>
      <c r="BE45" s="37"/>
      <c r="BF45" s="37"/>
      <c r="BG45" s="45"/>
      <c r="BH45" s="42"/>
      <c r="BI45" s="42"/>
      <c r="BJ45" s="42"/>
      <c r="BK45" s="1"/>
    </row>
    <row r="46" spans="1:63" ht="5.25" customHeight="1" x14ac:dyDescent="0.2">
      <c r="A46" s="1"/>
      <c r="B46" s="42"/>
      <c r="C46" s="42"/>
      <c r="D46" s="42"/>
      <c r="E46" s="4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45"/>
      <c r="BH46" s="42"/>
      <c r="BI46" s="42"/>
      <c r="BJ46" s="42"/>
      <c r="BK46" s="1"/>
    </row>
    <row r="47" spans="1:63" ht="16.5" customHeight="1" x14ac:dyDescent="0.2">
      <c r="A47" s="1"/>
      <c r="B47" s="42"/>
      <c r="C47" s="42"/>
      <c r="D47" s="42"/>
      <c r="E47" s="47"/>
      <c r="F47" s="37"/>
      <c r="G47" s="279" t="s">
        <v>530</v>
      </c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207"/>
      <c r="AK47" s="37"/>
      <c r="AL47" s="223" t="s">
        <v>474</v>
      </c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37"/>
      <c r="BD47" s="37"/>
      <c r="BE47" s="37"/>
      <c r="BF47" s="37"/>
      <c r="BG47" s="45"/>
      <c r="BH47" s="42"/>
      <c r="BI47" s="42"/>
      <c r="BJ47" s="42"/>
      <c r="BK47" s="1"/>
    </row>
    <row r="48" spans="1:63" ht="2.25" customHeight="1" x14ac:dyDescent="0.2">
      <c r="A48" s="1"/>
      <c r="B48" s="42"/>
      <c r="C48" s="42"/>
      <c r="D48" s="42"/>
      <c r="E48" s="4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45"/>
      <c r="BH48" s="42"/>
      <c r="BI48" s="42"/>
      <c r="BJ48" s="42"/>
      <c r="BK48" s="1"/>
    </row>
    <row r="49" spans="1:63" ht="16.5" customHeight="1" x14ac:dyDescent="0.2">
      <c r="A49" s="1"/>
      <c r="B49" s="42"/>
      <c r="C49" s="42"/>
      <c r="D49" s="42"/>
      <c r="E49" s="4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223" t="s">
        <v>475</v>
      </c>
      <c r="AM49" s="223"/>
      <c r="AN49" s="223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48"/>
      <c r="BB49" s="48"/>
      <c r="BC49" s="37"/>
      <c r="BD49" s="37"/>
      <c r="BE49" s="37"/>
      <c r="BF49" s="41"/>
      <c r="BG49" s="45"/>
      <c r="BH49" s="42"/>
      <c r="BI49" s="42"/>
      <c r="BJ49" s="42"/>
      <c r="BK49" s="1"/>
    </row>
    <row r="50" spans="1:63" ht="5.25" customHeight="1" x14ac:dyDescent="0.2">
      <c r="A50" s="1"/>
      <c r="B50" s="42"/>
      <c r="C50" s="42"/>
      <c r="D50" s="42"/>
      <c r="E50" s="4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45"/>
      <c r="BH50" s="42"/>
      <c r="BI50" s="42"/>
      <c r="BJ50" s="42"/>
      <c r="BK50" s="1"/>
    </row>
    <row r="51" spans="1:63" ht="16.5" customHeight="1" x14ac:dyDescent="0.2">
      <c r="A51" s="1"/>
      <c r="B51" s="42"/>
      <c r="C51" s="42"/>
      <c r="D51" s="42"/>
      <c r="E51" s="218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5"/>
      <c r="BG51" s="45"/>
      <c r="BH51" s="42"/>
      <c r="BI51" s="42"/>
      <c r="BJ51" s="42"/>
      <c r="BK51" s="1"/>
    </row>
    <row r="52" spans="1:63" ht="2.25" customHeight="1" x14ac:dyDescent="0.2">
      <c r="A52" s="1"/>
      <c r="B52" s="42"/>
      <c r="C52" s="42"/>
      <c r="D52" s="42"/>
      <c r="E52" s="4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45"/>
      <c r="BH52" s="42"/>
      <c r="BI52" s="42"/>
      <c r="BJ52" s="42"/>
      <c r="BK52" s="1"/>
    </row>
    <row r="53" spans="1:63" ht="6.75" customHeight="1" x14ac:dyDescent="0.2">
      <c r="A53" s="1"/>
      <c r="B53" s="42"/>
      <c r="C53" s="42"/>
      <c r="D53" s="42"/>
      <c r="E53" s="219" t="s">
        <v>49</v>
      </c>
      <c r="F53" s="216"/>
      <c r="G53" s="216"/>
      <c r="H53" s="216"/>
      <c r="I53" s="216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45"/>
      <c r="BH53" s="42"/>
      <c r="BI53" s="42"/>
      <c r="BJ53" s="42"/>
      <c r="BK53" s="1"/>
    </row>
    <row r="54" spans="1:63" ht="16.5" customHeight="1" x14ac:dyDescent="0.2">
      <c r="A54" s="1"/>
      <c r="B54" s="42"/>
      <c r="C54" s="42"/>
      <c r="D54" s="42"/>
      <c r="E54" s="218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45"/>
      <c r="BH54" s="42"/>
      <c r="BI54" s="42"/>
      <c r="BJ54" s="42"/>
      <c r="BK54" s="1"/>
    </row>
    <row r="55" spans="1:63" ht="10.5" customHeight="1" x14ac:dyDescent="0.2">
      <c r="A55" s="1"/>
      <c r="B55" s="42"/>
      <c r="C55" s="42"/>
      <c r="D55" s="42"/>
      <c r="E55" s="53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99"/>
      <c r="BG55" s="45"/>
      <c r="BH55" s="42"/>
      <c r="BI55" s="42"/>
      <c r="BJ55" s="42"/>
      <c r="BK55" s="1"/>
    </row>
    <row r="56" spans="1:63" ht="14.25" customHeight="1" x14ac:dyDescent="0.2">
      <c r="A56" s="1"/>
      <c r="B56" s="42"/>
      <c r="C56" s="42"/>
      <c r="D56" s="42"/>
      <c r="E56" s="244" t="s">
        <v>50</v>
      </c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45"/>
      <c r="BH56" s="42"/>
      <c r="BI56" s="42"/>
      <c r="BJ56" s="42"/>
      <c r="BK56" s="1"/>
    </row>
    <row r="57" spans="1:63" ht="14.25" customHeight="1" x14ac:dyDescent="0.2">
      <c r="A57" s="1"/>
      <c r="B57" s="42"/>
      <c r="C57" s="42"/>
      <c r="D57" s="42"/>
      <c r="E57" s="235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45"/>
      <c r="BH57" s="42"/>
      <c r="BI57" s="42"/>
      <c r="BJ57" s="42"/>
      <c r="BK57" s="1"/>
    </row>
    <row r="58" spans="1:63" ht="16.5" customHeight="1" x14ac:dyDescent="0.2">
      <c r="A58" s="1"/>
      <c r="B58" s="42"/>
      <c r="C58" s="42"/>
      <c r="D58" s="42"/>
      <c r="E58" s="206"/>
      <c r="F58" s="37"/>
      <c r="G58" s="37" t="s">
        <v>476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52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37"/>
      <c r="AG58" s="37"/>
      <c r="AH58" s="207"/>
      <c r="AI58" s="37"/>
      <c r="AJ58" s="223" t="s">
        <v>478</v>
      </c>
      <c r="AK58" s="223"/>
      <c r="AL58" s="223"/>
      <c r="AM58" s="223"/>
      <c r="AN58" s="223"/>
      <c r="AO58" s="223"/>
      <c r="AP58" s="223"/>
      <c r="AQ58" s="223"/>
      <c r="AR58" s="223"/>
      <c r="AS58" s="37"/>
      <c r="AT58" s="37"/>
      <c r="AU58" s="37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5"/>
      <c r="BG58" s="45"/>
      <c r="BH58" s="42"/>
      <c r="BI58" s="42"/>
      <c r="BJ58" s="42"/>
      <c r="BK58" s="1"/>
    </row>
    <row r="59" spans="1:63" ht="5.25" customHeight="1" x14ac:dyDescent="0.2">
      <c r="A59" s="1"/>
      <c r="B59" s="42"/>
      <c r="C59" s="42"/>
      <c r="D59" s="42"/>
      <c r="E59" s="4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45"/>
      <c r="BH59" s="42"/>
      <c r="BI59" s="42"/>
      <c r="BJ59" s="42"/>
      <c r="BK59" s="1"/>
    </row>
    <row r="60" spans="1:63" ht="16.5" customHeight="1" x14ac:dyDescent="0.2">
      <c r="A60" s="1"/>
      <c r="B60" s="42"/>
      <c r="C60" s="42"/>
      <c r="D60" s="42"/>
      <c r="E60" s="206"/>
      <c r="F60" s="37"/>
      <c r="G60" s="265" t="s">
        <v>477</v>
      </c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37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37"/>
      <c r="AG60" s="37"/>
      <c r="AH60" s="207"/>
      <c r="AI60" s="37"/>
      <c r="AJ60" s="223" t="s">
        <v>650</v>
      </c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37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5"/>
      <c r="BG60" s="45"/>
      <c r="BH60" s="42"/>
      <c r="BI60" s="42"/>
      <c r="BJ60" s="42"/>
      <c r="BK60" s="1"/>
    </row>
    <row r="61" spans="1:63" ht="9" customHeight="1" x14ac:dyDescent="0.2">
      <c r="A61" s="1"/>
      <c r="B61" s="42"/>
      <c r="C61" s="42"/>
      <c r="D61" s="42"/>
      <c r="E61" s="4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45"/>
      <c r="BH61" s="42"/>
      <c r="BI61" s="42"/>
      <c r="BJ61" s="42"/>
      <c r="BK61" s="1"/>
    </row>
    <row r="62" spans="1:63" ht="6.75" customHeight="1" x14ac:dyDescent="0.2">
      <c r="A62" s="1"/>
      <c r="B62" s="42"/>
      <c r="C62" s="42"/>
      <c r="D62" s="42"/>
      <c r="E62" s="219" t="s">
        <v>52</v>
      </c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83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45"/>
      <c r="BH62" s="42"/>
      <c r="BI62" s="42"/>
      <c r="BJ62" s="42"/>
      <c r="BK62" s="1"/>
    </row>
    <row r="63" spans="1:63" ht="16.5" customHeight="1" x14ac:dyDescent="0.2">
      <c r="A63" s="1"/>
      <c r="B63" s="42"/>
      <c r="C63" s="42"/>
      <c r="D63" s="42"/>
      <c r="E63" s="218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5"/>
      <c r="BG63" s="45"/>
      <c r="BH63" s="42"/>
      <c r="BI63" s="42"/>
      <c r="BJ63" s="42"/>
      <c r="BK63" s="1"/>
    </row>
    <row r="64" spans="1:63" ht="10.5" customHeight="1" x14ac:dyDescent="0.2">
      <c r="A64" s="1"/>
      <c r="B64" s="42"/>
      <c r="C64" s="42"/>
      <c r="D64" s="42"/>
      <c r="E64" s="222" t="s">
        <v>63</v>
      </c>
      <c r="F64" s="223"/>
      <c r="G64" s="223"/>
      <c r="H64" s="37"/>
      <c r="I64" s="37"/>
      <c r="J64" s="37"/>
      <c r="K64" s="37"/>
      <c r="L64" s="52"/>
      <c r="M64" s="52"/>
      <c r="N64" s="52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45"/>
      <c r="BH64" s="42"/>
      <c r="BI64" s="42"/>
      <c r="BJ64" s="42"/>
      <c r="BK64" s="1"/>
    </row>
    <row r="65" spans="1:63" ht="6.75" customHeight="1" x14ac:dyDescent="0.2">
      <c r="A65" s="1"/>
      <c r="B65" s="42"/>
      <c r="C65" s="42"/>
      <c r="D65" s="42"/>
      <c r="E65" s="219" t="s">
        <v>506</v>
      </c>
      <c r="F65" s="216"/>
      <c r="G65" s="216"/>
      <c r="H65" s="83"/>
      <c r="I65" s="37"/>
      <c r="J65" s="37"/>
      <c r="K65" s="37"/>
      <c r="L65" s="52"/>
      <c r="M65" s="52"/>
      <c r="N65" s="52"/>
      <c r="O65" s="83"/>
      <c r="P65" s="83"/>
      <c r="Q65" s="83"/>
      <c r="R65" s="83"/>
      <c r="S65" s="83"/>
      <c r="T65" s="83"/>
      <c r="U65" s="83"/>
      <c r="V65" s="83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216" t="s">
        <v>547</v>
      </c>
      <c r="AP65" s="216"/>
      <c r="AQ65" s="216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83"/>
      <c r="BG65" s="45"/>
      <c r="BH65" s="42"/>
      <c r="BI65" s="42"/>
      <c r="BJ65" s="42"/>
      <c r="BK65" s="1"/>
    </row>
    <row r="66" spans="1:63" ht="16.5" customHeight="1" x14ac:dyDescent="0.2">
      <c r="A66" s="1"/>
      <c r="B66" s="42"/>
      <c r="C66" s="42"/>
      <c r="D66" s="42"/>
      <c r="E66" s="218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52"/>
      <c r="AN66" s="52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5"/>
      <c r="BG66" s="45"/>
      <c r="BH66" s="42"/>
      <c r="BI66" s="42"/>
      <c r="BJ66" s="42"/>
      <c r="BK66" s="1"/>
    </row>
    <row r="67" spans="1:63" ht="2.25" customHeight="1" x14ac:dyDescent="0.2">
      <c r="A67" s="1"/>
      <c r="B67" s="42"/>
      <c r="C67" s="42"/>
      <c r="D67" s="42"/>
      <c r="E67" s="86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5"/>
      <c r="BH67" s="42"/>
      <c r="BI67" s="42"/>
      <c r="BJ67" s="42"/>
      <c r="BK67" s="1"/>
    </row>
    <row r="68" spans="1:63" ht="6.75" customHeight="1" x14ac:dyDescent="0.2">
      <c r="A68" s="1"/>
      <c r="B68" s="42"/>
      <c r="C68" s="42"/>
      <c r="D68" s="42"/>
      <c r="E68" s="219" t="s">
        <v>549</v>
      </c>
      <c r="F68" s="216"/>
      <c r="G68" s="21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216" t="s">
        <v>552</v>
      </c>
      <c r="AS68" s="216"/>
      <c r="AT68" s="216"/>
      <c r="AU68" s="216"/>
      <c r="AV68" s="37"/>
      <c r="AW68" s="37"/>
      <c r="AX68" s="37"/>
      <c r="AY68" s="37"/>
      <c r="AZ68" s="216" t="s">
        <v>553</v>
      </c>
      <c r="BA68" s="216"/>
      <c r="BB68" s="216"/>
      <c r="BC68" s="216"/>
      <c r="BD68" s="216"/>
      <c r="BE68" s="216"/>
      <c r="BF68" s="37"/>
      <c r="BG68" s="45"/>
      <c r="BH68" s="42"/>
      <c r="BI68" s="42"/>
      <c r="BJ68" s="42"/>
      <c r="BK68" s="1"/>
    </row>
    <row r="69" spans="1:63" ht="16.5" customHeight="1" x14ac:dyDescent="0.2">
      <c r="A69" s="1"/>
      <c r="B69" s="42"/>
      <c r="C69" s="42"/>
      <c r="D69" s="42"/>
      <c r="E69" s="218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52"/>
      <c r="AQ69" s="52"/>
      <c r="AR69" s="214"/>
      <c r="AS69" s="214"/>
      <c r="AT69" s="214"/>
      <c r="AU69" s="214"/>
      <c r="AV69" s="214"/>
      <c r="AW69" s="214"/>
      <c r="AX69" s="52"/>
      <c r="AY69" s="52"/>
      <c r="AZ69" s="214"/>
      <c r="BA69" s="214"/>
      <c r="BB69" s="214"/>
      <c r="BC69" s="214"/>
      <c r="BD69" s="214"/>
      <c r="BE69" s="214"/>
      <c r="BF69" s="215"/>
      <c r="BG69" s="45"/>
      <c r="BH69" s="42"/>
      <c r="BI69" s="42"/>
      <c r="BJ69" s="42"/>
      <c r="BK69" s="1"/>
    </row>
    <row r="70" spans="1:63" ht="2.25" customHeight="1" x14ac:dyDescent="0.2">
      <c r="A70" s="1"/>
      <c r="B70" s="42"/>
      <c r="C70" s="42"/>
      <c r="D70" s="42"/>
      <c r="E70" s="4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45"/>
      <c r="BH70" s="42"/>
      <c r="BI70" s="42"/>
      <c r="BJ70" s="42"/>
      <c r="BK70" s="1"/>
    </row>
    <row r="71" spans="1:63" ht="6.75" customHeight="1" x14ac:dyDescent="0.2">
      <c r="A71" s="1"/>
      <c r="B71" s="42"/>
      <c r="C71" s="42"/>
      <c r="D71" s="42"/>
      <c r="E71" s="219" t="s">
        <v>86</v>
      </c>
      <c r="F71" s="216"/>
      <c r="G71" s="216"/>
      <c r="H71" s="216"/>
      <c r="I71" s="37"/>
      <c r="J71" s="37"/>
      <c r="K71" s="37"/>
      <c r="L71" s="37"/>
      <c r="M71" s="37"/>
      <c r="N71" s="37"/>
      <c r="O71" s="65" t="s">
        <v>446</v>
      </c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45"/>
      <c r="BH71" s="42"/>
      <c r="BI71" s="42"/>
      <c r="BJ71" s="42"/>
      <c r="BK71" s="1"/>
    </row>
    <row r="72" spans="1:63" ht="16.5" customHeight="1" x14ac:dyDescent="0.2">
      <c r="A72" s="1"/>
      <c r="B72" s="42"/>
      <c r="C72" s="42"/>
      <c r="D72" s="42"/>
      <c r="E72" s="218"/>
      <c r="F72" s="214"/>
      <c r="G72" s="214"/>
      <c r="H72" s="214"/>
      <c r="I72" s="214"/>
      <c r="J72" s="214"/>
      <c r="K72" s="214"/>
      <c r="L72" s="52"/>
      <c r="M72" s="52"/>
      <c r="N72" s="52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5"/>
      <c r="BG72" s="45"/>
      <c r="BH72" s="42"/>
      <c r="BI72" s="42"/>
      <c r="BJ72" s="42"/>
      <c r="BK72" s="1"/>
    </row>
    <row r="73" spans="1:63" ht="2.25" customHeight="1" x14ac:dyDescent="0.2">
      <c r="A73" s="1"/>
      <c r="B73" s="42"/>
      <c r="C73" s="42"/>
      <c r="D73" s="42"/>
      <c r="E73" s="4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45"/>
      <c r="BH73" s="42"/>
      <c r="BI73" s="42"/>
      <c r="BJ73" s="42"/>
      <c r="BK73" s="1"/>
    </row>
    <row r="74" spans="1:63" ht="6.75" customHeight="1" x14ac:dyDescent="0.2">
      <c r="A74" s="1"/>
      <c r="B74" s="42"/>
      <c r="C74" s="42"/>
      <c r="D74" s="42"/>
      <c r="E74" s="219" t="s">
        <v>443</v>
      </c>
      <c r="F74" s="216"/>
      <c r="G74" s="216"/>
      <c r="H74" s="216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216" t="s">
        <v>80</v>
      </c>
      <c r="AO74" s="216"/>
      <c r="AP74" s="216"/>
      <c r="AQ74" s="216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45"/>
      <c r="BH74" s="42"/>
      <c r="BI74" s="42"/>
      <c r="BJ74" s="42"/>
      <c r="BK74" s="1"/>
    </row>
    <row r="75" spans="1:63" ht="16.5" customHeight="1" x14ac:dyDescent="0.2">
      <c r="A75" s="1"/>
      <c r="B75" s="42"/>
      <c r="C75" s="42"/>
      <c r="D75" s="42"/>
      <c r="E75" s="218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37"/>
      <c r="AL75" s="37"/>
      <c r="AM75" s="52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5"/>
      <c r="BG75" s="45"/>
      <c r="BH75" s="42"/>
      <c r="BI75" s="42"/>
      <c r="BJ75" s="42"/>
      <c r="BK75" s="1"/>
    </row>
    <row r="76" spans="1:63" ht="2.25" customHeight="1" x14ac:dyDescent="0.2">
      <c r="A76" s="1"/>
      <c r="B76" s="42"/>
      <c r="C76" s="42"/>
      <c r="D76" s="42"/>
      <c r="E76" s="4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45"/>
      <c r="BH76" s="42"/>
      <c r="BI76" s="42"/>
      <c r="BJ76" s="42"/>
      <c r="BK76" s="1"/>
    </row>
    <row r="77" spans="1:63" ht="6.75" customHeight="1" x14ac:dyDescent="0.2">
      <c r="A77" s="1"/>
      <c r="B77" s="42"/>
      <c r="C77" s="42"/>
      <c r="D77" s="42"/>
      <c r="E77" s="219" t="s">
        <v>53</v>
      </c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45"/>
      <c r="BH77" s="42"/>
      <c r="BI77" s="42"/>
      <c r="BJ77" s="42"/>
      <c r="BK77" s="1"/>
    </row>
    <row r="78" spans="1:63" ht="16.5" customHeight="1" x14ac:dyDescent="0.2">
      <c r="A78" s="1"/>
      <c r="B78" s="42"/>
      <c r="C78" s="42"/>
      <c r="D78" s="42"/>
      <c r="E78" s="218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45"/>
      <c r="BH78" s="42"/>
      <c r="BI78" s="42"/>
      <c r="BJ78" s="42"/>
      <c r="BK78" s="1"/>
    </row>
    <row r="79" spans="1:63" ht="12" customHeight="1" x14ac:dyDescent="0.2">
      <c r="A79" s="1"/>
      <c r="B79" s="42"/>
      <c r="C79" s="42"/>
      <c r="D79" s="42"/>
      <c r="E79" s="139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52"/>
      <c r="BF79" s="52"/>
      <c r="BG79" s="45"/>
      <c r="BH79" s="42"/>
      <c r="BI79" s="42"/>
      <c r="BJ79" s="42"/>
      <c r="BK79" s="1"/>
    </row>
    <row r="80" spans="1:63" ht="12" customHeight="1" x14ac:dyDescent="0.2">
      <c r="A80" s="1"/>
      <c r="B80" s="42"/>
      <c r="C80" s="42"/>
      <c r="D80" s="42"/>
      <c r="E80" s="125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52"/>
      <c r="BF80" s="104"/>
      <c r="BG80" s="45"/>
      <c r="BH80" s="42"/>
      <c r="BI80" s="42"/>
      <c r="BJ80" s="42"/>
      <c r="BK80" s="1"/>
    </row>
    <row r="81" spans="1:63" ht="12" customHeight="1" x14ac:dyDescent="0.2">
      <c r="A81" s="1"/>
      <c r="B81" s="42"/>
      <c r="C81" s="42"/>
      <c r="D81" s="42"/>
      <c r="E81" s="125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52"/>
      <c r="BF81" s="52"/>
      <c r="BG81" s="45"/>
      <c r="BH81" s="42"/>
      <c r="BI81" s="42"/>
      <c r="BJ81" s="42"/>
      <c r="BK81" s="1"/>
    </row>
    <row r="82" spans="1:63" ht="12.75" customHeight="1" x14ac:dyDescent="0.2">
      <c r="A82" s="1"/>
      <c r="B82" s="42"/>
      <c r="C82" s="42"/>
      <c r="D82" s="42"/>
      <c r="E82" s="125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52"/>
      <c r="BF82" s="52"/>
      <c r="BG82" s="45"/>
      <c r="BH82" s="42"/>
      <c r="BI82" s="42"/>
      <c r="BJ82" s="42"/>
      <c r="BK82" s="1"/>
    </row>
    <row r="83" spans="1:63" ht="12.75" customHeight="1" x14ac:dyDescent="0.2">
      <c r="A83" s="1"/>
      <c r="B83" s="42"/>
      <c r="C83" s="42"/>
      <c r="D83" s="42"/>
      <c r="E83" s="125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52"/>
      <c r="BF83" s="52"/>
      <c r="BG83" s="45"/>
      <c r="BH83" s="42"/>
      <c r="BI83" s="42"/>
      <c r="BJ83" s="42"/>
      <c r="BK83" s="1"/>
    </row>
    <row r="84" spans="1:63" ht="12.75" customHeight="1" x14ac:dyDescent="0.2">
      <c r="A84" s="1"/>
      <c r="B84" s="42"/>
      <c r="C84" s="42"/>
      <c r="D84" s="42"/>
      <c r="E84" s="125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52"/>
      <c r="BF84" s="52"/>
      <c r="BG84" s="45"/>
      <c r="BH84" s="42"/>
      <c r="BI84" s="42"/>
      <c r="BJ84" s="42"/>
      <c r="BK84" s="1"/>
    </row>
    <row r="85" spans="1:63" ht="12.75" customHeight="1" x14ac:dyDescent="0.2">
      <c r="A85" s="1"/>
      <c r="B85" s="42"/>
      <c r="C85" s="42"/>
      <c r="D85" s="42"/>
      <c r="E85" s="125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104"/>
      <c r="BF85" s="104"/>
      <c r="BG85" s="45"/>
      <c r="BH85" s="42"/>
      <c r="BI85" s="42"/>
      <c r="BJ85" s="42"/>
      <c r="BK85" s="1"/>
    </row>
    <row r="86" spans="1:63" ht="12.75" customHeight="1" x14ac:dyDescent="0.2">
      <c r="A86" s="1"/>
      <c r="B86" s="42"/>
      <c r="C86" s="42"/>
      <c r="D86" s="42"/>
      <c r="E86" s="140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52"/>
      <c r="BF86" s="52"/>
      <c r="BG86" s="45"/>
      <c r="BH86" s="42"/>
      <c r="BI86" s="42"/>
      <c r="BJ86" s="42"/>
      <c r="BK86" s="1"/>
    </row>
    <row r="87" spans="1:63" ht="15" customHeight="1" thickBot="1" x14ac:dyDescent="0.25">
      <c r="A87" s="1"/>
      <c r="B87" s="42"/>
      <c r="C87" s="42"/>
      <c r="D87" s="55"/>
      <c r="E87" s="42"/>
      <c r="F87" s="42"/>
      <c r="G87" s="197"/>
      <c r="H87" s="282" t="s">
        <v>644</v>
      </c>
      <c r="I87" s="282"/>
      <c r="J87" s="282"/>
      <c r="K87" s="282"/>
      <c r="L87" s="282"/>
      <c r="M87" s="282"/>
      <c r="N87" s="282"/>
      <c r="O87" s="282"/>
      <c r="P87" s="282"/>
      <c r="Q87" s="282"/>
      <c r="R87" s="197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194"/>
      <c r="AH87" s="195"/>
      <c r="AI87" s="195"/>
      <c r="AJ87" s="195"/>
      <c r="AK87" s="195"/>
      <c r="AL87" s="195"/>
      <c r="AM87" s="195"/>
      <c r="AN87" s="195"/>
      <c r="AO87" s="42"/>
      <c r="AP87" s="42"/>
      <c r="AQ87" s="42"/>
      <c r="AR87" s="42"/>
      <c r="AS87" s="42"/>
      <c r="AT87" s="42"/>
      <c r="AU87" s="42"/>
      <c r="AV87" s="283" t="s">
        <v>644</v>
      </c>
      <c r="AW87" s="283"/>
      <c r="AX87" s="283"/>
      <c r="AY87" s="283"/>
      <c r="AZ87" s="283"/>
      <c r="BA87" s="283"/>
      <c r="BB87" s="283"/>
      <c r="BC87" s="283"/>
      <c r="BD87" s="283"/>
      <c r="BE87" s="283"/>
      <c r="BF87" s="197"/>
      <c r="BG87" s="56"/>
      <c r="BH87" s="42"/>
      <c r="BI87" s="42"/>
      <c r="BJ87" s="42"/>
      <c r="BK87" s="1"/>
    </row>
    <row r="88" spans="1:63" ht="6.75" customHeight="1" x14ac:dyDescent="0.2">
      <c r="A88" s="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1"/>
    </row>
    <row r="89" spans="1:63" ht="7.5" customHeight="1" x14ac:dyDescent="0.2">
      <c r="A89" s="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1"/>
    </row>
    <row r="90" spans="1:63" ht="4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2.75" hidden="1" customHeight="1" x14ac:dyDescent="0.2">
      <c r="Q91" s="61"/>
    </row>
    <row r="92" spans="1:63" ht="12.75" hidden="1" customHeight="1" x14ac:dyDescent="0.2">
      <c r="Q92" s="61"/>
    </row>
    <row r="93" spans="1:63" ht="12.75" hidden="1" customHeight="1" x14ac:dyDescent="0.2">
      <c r="Q93" s="61"/>
    </row>
    <row r="94" spans="1:63" ht="12.75" hidden="1" customHeight="1" x14ac:dyDescent="0.2">
      <c r="Q94" s="61"/>
    </row>
    <row r="95" spans="1:63" ht="12.75" hidden="1" customHeight="1" x14ac:dyDescent="0.2">
      <c r="Q95" s="61"/>
    </row>
    <row r="96" spans="1:63" ht="12.75" hidden="1" customHeight="1" x14ac:dyDescent="0.2">
      <c r="Q96" s="61"/>
    </row>
    <row r="97" spans="17:17" ht="12.75" hidden="1" customHeight="1" x14ac:dyDescent="0.2">
      <c r="Q97" s="61"/>
    </row>
    <row r="98" spans="17:17" ht="12.75" hidden="1" customHeight="1" x14ac:dyDescent="0.2">
      <c r="Q98" s="61"/>
    </row>
    <row r="99" spans="17:17" ht="12.75" hidden="1" customHeight="1" x14ac:dyDescent="0.2">
      <c r="Q99" s="61"/>
    </row>
    <row r="100" spans="17:17" ht="12.75" hidden="1" customHeight="1" x14ac:dyDescent="0.2">
      <c r="Q100" s="61"/>
    </row>
    <row r="101" spans="17:17" ht="12.75" hidden="1" customHeight="1" x14ac:dyDescent="0.2">
      <c r="Q101" s="61"/>
    </row>
    <row r="102" spans="17:17" ht="12.75" hidden="1" customHeight="1" x14ac:dyDescent="0.2">
      <c r="Q102" s="61"/>
    </row>
    <row r="103" spans="17:17" ht="12.75" hidden="1" customHeight="1" x14ac:dyDescent="0.2">
      <c r="Q103" s="61"/>
    </row>
    <row r="104" spans="17:17" ht="12.75" hidden="1" customHeight="1" x14ac:dyDescent="0.2">
      <c r="Q104" s="61"/>
    </row>
    <row r="105" spans="17:17" ht="12.75" hidden="1" customHeight="1" x14ac:dyDescent="0.2">
      <c r="Q105" s="61"/>
    </row>
    <row r="106" spans="17:17" ht="12.75" hidden="1" customHeight="1" x14ac:dyDescent="0.2">
      <c r="Q106" s="61"/>
    </row>
    <row r="107" spans="17:17" ht="12.75" hidden="1" customHeight="1" x14ac:dyDescent="0.2">
      <c r="Q107" s="61"/>
    </row>
    <row r="108" spans="17:17" ht="12.75" hidden="1" customHeight="1" x14ac:dyDescent="0.2">
      <c r="Q108" s="61"/>
    </row>
    <row r="109" spans="17:17" ht="12.75" hidden="1" customHeight="1" x14ac:dyDescent="0.2">
      <c r="Q109" s="61"/>
    </row>
    <row r="110" spans="17:17" ht="12.75" hidden="1" customHeight="1" x14ac:dyDescent="0.2">
      <c r="Q110" s="61"/>
    </row>
    <row r="111" spans="17:17" ht="12.75" hidden="1" customHeight="1" x14ac:dyDescent="0.2">
      <c r="Q111" s="61"/>
    </row>
    <row r="112" spans="17:17" ht="12.75" hidden="1" customHeight="1" x14ac:dyDescent="0.2">
      <c r="Q112" s="61"/>
    </row>
    <row r="113" spans="17:17" ht="12.75" hidden="1" customHeight="1" x14ac:dyDescent="0.2">
      <c r="Q113" s="61"/>
    </row>
    <row r="114" spans="17:17" ht="12.75" hidden="1" customHeight="1" x14ac:dyDescent="0.2">
      <c r="Q114" s="61"/>
    </row>
    <row r="115" spans="17:17" ht="12.75" hidden="1" customHeight="1" x14ac:dyDescent="0.2">
      <c r="Q115" s="61"/>
    </row>
    <row r="116" spans="17:17" ht="12.75" hidden="1" customHeight="1" x14ac:dyDescent="0.2">
      <c r="Q116" s="61"/>
    </row>
    <row r="117" spans="17:17" ht="12.75" hidden="1" customHeight="1" x14ac:dyDescent="0.2">
      <c r="Q117" s="61"/>
    </row>
    <row r="118" spans="17:17" ht="12.75" hidden="1" customHeight="1" x14ac:dyDescent="0.2">
      <c r="Q118" s="61"/>
    </row>
    <row r="119" spans="17:17" ht="12.75" hidden="1" customHeight="1" x14ac:dyDescent="0.2">
      <c r="Q119" s="61"/>
    </row>
    <row r="120" spans="17:17" ht="12.75" hidden="1" customHeight="1" x14ac:dyDescent="0.2">
      <c r="Q120" s="61"/>
    </row>
    <row r="121" spans="17:17" ht="12.75" hidden="1" customHeight="1" x14ac:dyDescent="0.2">
      <c r="Q121" s="61"/>
    </row>
    <row r="122" spans="17:17" ht="12.75" hidden="1" customHeight="1" x14ac:dyDescent="0.2">
      <c r="Q122" s="61"/>
    </row>
    <row r="123" spans="17:17" ht="12.75" hidden="1" customHeight="1" x14ac:dyDescent="0.2">
      <c r="Q123" s="61"/>
    </row>
    <row r="124" spans="17:17" ht="12.75" hidden="1" customHeight="1" x14ac:dyDescent="0.2">
      <c r="Q124" s="61"/>
    </row>
    <row r="125" spans="17:17" ht="12.75" hidden="1" customHeight="1" x14ac:dyDescent="0.2">
      <c r="Q125" s="61"/>
    </row>
    <row r="126" spans="17:17" ht="12.75" hidden="1" customHeight="1" x14ac:dyDescent="0.2">
      <c r="Q126" s="61"/>
    </row>
    <row r="127" spans="17:17" ht="12.75" hidden="1" customHeight="1" x14ac:dyDescent="0.2">
      <c r="Q127" s="61"/>
    </row>
    <row r="128" spans="17:17" ht="12.75" hidden="1" customHeight="1" x14ac:dyDescent="0.2">
      <c r="Q128" s="61"/>
    </row>
    <row r="129" spans="17:17" ht="12.75" hidden="1" customHeight="1" x14ac:dyDescent="0.2">
      <c r="Q129" s="61"/>
    </row>
    <row r="130" spans="17:17" ht="12.75" hidden="1" customHeight="1" x14ac:dyDescent="0.2">
      <c r="Q130" s="61"/>
    </row>
    <row r="131" spans="17:17" ht="12.75" hidden="1" customHeight="1" x14ac:dyDescent="0.2">
      <c r="Q131" s="61"/>
    </row>
    <row r="132" spans="17:17" ht="12.75" hidden="1" customHeight="1" x14ac:dyDescent="0.2">
      <c r="Q132" s="61"/>
    </row>
    <row r="133" spans="17:17" ht="12.75" hidden="1" customHeight="1" x14ac:dyDescent="0.2">
      <c r="Q133" s="61"/>
    </row>
    <row r="134" spans="17:17" ht="12.75" hidden="1" customHeight="1" x14ac:dyDescent="0.2">
      <c r="Q134" s="61"/>
    </row>
    <row r="135" spans="17:17" ht="12.75" hidden="1" customHeight="1" x14ac:dyDescent="0.2">
      <c r="Q135" s="61"/>
    </row>
    <row r="136" spans="17:17" ht="12.75" hidden="1" customHeight="1" x14ac:dyDescent="0.2">
      <c r="Q136" s="61"/>
    </row>
    <row r="137" spans="17:17" ht="12.75" hidden="1" customHeight="1" x14ac:dyDescent="0.2">
      <c r="Q137" s="61"/>
    </row>
    <row r="138" spans="17:17" ht="12.75" hidden="1" customHeight="1" x14ac:dyDescent="0.2">
      <c r="Q138" s="61"/>
    </row>
    <row r="139" spans="17:17" ht="12.75" hidden="1" customHeight="1" x14ac:dyDescent="0.2">
      <c r="Q139" s="61"/>
    </row>
    <row r="140" spans="17:17" ht="12.75" hidden="1" customHeight="1" x14ac:dyDescent="0.2">
      <c r="Q140" s="61"/>
    </row>
    <row r="141" spans="17:17" ht="12.75" hidden="1" customHeight="1" x14ac:dyDescent="0.2">
      <c r="Q141" s="61"/>
    </row>
    <row r="142" spans="17:17" ht="12.75" hidden="1" customHeight="1" x14ac:dyDescent="0.2">
      <c r="Q142" s="61"/>
    </row>
    <row r="143" spans="17:17" ht="12.75" hidden="1" customHeight="1" x14ac:dyDescent="0.2">
      <c r="Q143" s="61"/>
    </row>
    <row r="144" spans="17:17" ht="12.75" hidden="1" customHeight="1" x14ac:dyDescent="0.2">
      <c r="Q144" s="61"/>
    </row>
    <row r="145" spans="17:17" ht="12.75" hidden="1" customHeight="1" x14ac:dyDescent="0.2">
      <c r="Q145" s="61"/>
    </row>
    <row r="146" spans="17:17" ht="12.75" hidden="1" customHeight="1" x14ac:dyDescent="0.2">
      <c r="Q146" s="61"/>
    </row>
    <row r="147" spans="17:17" ht="12.75" hidden="1" customHeight="1" x14ac:dyDescent="0.2">
      <c r="Q147" s="61"/>
    </row>
    <row r="148" spans="17:17" ht="12.75" hidden="1" customHeight="1" x14ac:dyDescent="0.2">
      <c r="Q148" s="61"/>
    </row>
    <row r="149" spans="17:17" ht="12.75" hidden="1" customHeight="1" x14ac:dyDescent="0.2">
      <c r="Q149" s="61"/>
    </row>
    <row r="150" spans="17:17" ht="12.75" hidden="1" customHeight="1" x14ac:dyDescent="0.2">
      <c r="Q150" s="61"/>
    </row>
    <row r="151" spans="17:17" ht="12.75" hidden="1" customHeight="1" x14ac:dyDescent="0.2">
      <c r="Q151" s="61"/>
    </row>
    <row r="152" spans="17:17" ht="12.75" hidden="1" customHeight="1" x14ac:dyDescent="0.2">
      <c r="Q152" s="61"/>
    </row>
    <row r="153" spans="17:17" ht="12.75" hidden="1" customHeight="1" x14ac:dyDescent="0.2">
      <c r="Q153" s="61"/>
    </row>
    <row r="154" spans="17:17" ht="12.75" hidden="1" customHeight="1" x14ac:dyDescent="0.2">
      <c r="Q154" s="61"/>
    </row>
    <row r="155" spans="17:17" ht="12.75" hidden="1" customHeight="1" x14ac:dyDescent="0.2">
      <c r="Q155" s="61"/>
    </row>
    <row r="156" spans="17:17" ht="12.75" hidden="1" customHeight="1" x14ac:dyDescent="0.2">
      <c r="Q156" s="61"/>
    </row>
    <row r="157" spans="17:17" ht="12.75" hidden="1" customHeight="1" x14ac:dyDescent="0.2">
      <c r="Q157" s="61"/>
    </row>
    <row r="158" spans="17:17" ht="12.75" hidden="1" customHeight="1" x14ac:dyDescent="0.2">
      <c r="Q158" s="61"/>
    </row>
    <row r="159" spans="17:17" ht="12.75" hidden="1" customHeight="1" x14ac:dyDescent="0.2">
      <c r="Q159" s="61"/>
    </row>
    <row r="160" spans="17:17" ht="12.75" hidden="1" customHeight="1" x14ac:dyDescent="0.2">
      <c r="Q160" s="61"/>
    </row>
    <row r="161" spans="17:18" ht="12.75" hidden="1" customHeight="1" x14ac:dyDescent="0.2">
      <c r="Q161" s="61"/>
    </row>
    <row r="162" spans="17:18" ht="12.75" hidden="1" customHeight="1" x14ac:dyDescent="0.2">
      <c r="Q162" s="61"/>
      <c r="R162" s="61"/>
    </row>
    <row r="163" spans="17:18" ht="12.75" hidden="1" customHeight="1" x14ac:dyDescent="0.2">
      <c r="Q163" s="61"/>
      <c r="R163" s="61"/>
    </row>
    <row r="164" spans="17:18" ht="12.75" hidden="1" customHeight="1" x14ac:dyDescent="0.2">
      <c r="Q164" s="61"/>
      <c r="R164" s="61"/>
    </row>
    <row r="165" spans="17:18" ht="12.75" hidden="1" customHeight="1" x14ac:dyDescent="0.2">
      <c r="Q165" s="61"/>
      <c r="R165" s="61"/>
    </row>
    <row r="166" spans="17:18" ht="12.75" hidden="1" customHeight="1" x14ac:dyDescent="0.2">
      <c r="Q166" s="61"/>
      <c r="R166" s="61"/>
    </row>
    <row r="167" spans="17:18" ht="12.75" hidden="1" customHeight="1" x14ac:dyDescent="0.2">
      <c r="Q167" s="61"/>
    </row>
    <row r="168" spans="17:18" hidden="1" x14ac:dyDescent="0.2">
      <c r="Q168" s="61"/>
    </row>
    <row r="169" spans="17:18" hidden="1" x14ac:dyDescent="0.2">
      <c r="Q169" s="61"/>
    </row>
  </sheetData>
  <sheetProtection sheet="1" objects="1" scenarios="1"/>
  <mergeCells count="98">
    <mergeCell ref="P15:T15"/>
    <mergeCell ref="W21:AB21"/>
    <mergeCell ref="E72:K72"/>
    <mergeCell ref="E65:G65"/>
    <mergeCell ref="AO65:AQ65"/>
    <mergeCell ref="E71:H71"/>
    <mergeCell ref="P21:U21"/>
    <mergeCell ref="P35:T35"/>
    <mergeCell ref="E41:AN41"/>
    <mergeCell ref="AC38:AD38"/>
    <mergeCell ref="P34:U34"/>
    <mergeCell ref="P38:AA38"/>
    <mergeCell ref="P22:T22"/>
    <mergeCell ref="E69:AO69"/>
    <mergeCell ref="P31:R31"/>
    <mergeCell ref="AO49:AZ49"/>
    <mergeCell ref="E6:W6"/>
    <mergeCell ref="E14:Z14"/>
    <mergeCell ref="P13:BF13"/>
    <mergeCell ref="P12:R12"/>
    <mergeCell ref="I13:M13"/>
    <mergeCell ref="M7:AE7"/>
    <mergeCell ref="AC10:AD10"/>
    <mergeCell ref="AE10:AG10"/>
    <mergeCell ref="E9:O9"/>
    <mergeCell ref="E10:AB10"/>
    <mergeCell ref="E68:G68"/>
    <mergeCell ref="K45:U45"/>
    <mergeCell ref="AZ41:BA41"/>
    <mergeCell ref="E43:S43"/>
    <mergeCell ref="AL45:AY45"/>
    <mergeCell ref="E64:G64"/>
    <mergeCell ref="AZ68:BE68"/>
    <mergeCell ref="AR68:AU68"/>
    <mergeCell ref="AZ15:BE15"/>
    <mergeCell ref="P26:BF26"/>
    <mergeCell ref="AR29:AW29"/>
    <mergeCell ref="AR69:AW69"/>
    <mergeCell ref="E78:T78"/>
    <mergeCell ref="P25:R25"/>
    <mergeCell ref="P28:T28"/>
    <mergeCell ref="I26:M26"/>
    <mergeCell ref="Y32:BF32"/>
    <mergeCell ref="W35:AH35"/>
    <mergeCell ref="AL35:BF35"/>
    <mergeCell ref="AL34:AO34"/>
    <mergeCell ref="BC41:BD41"/>
    <mergeCell ref="P32:U32"/>
    <mergeCell ref="P33:Q33"/>
    <mergeCell ref="E77:Q77"/>
    <mergeCell ref="AE38:AV38"/>
    <mergeCell ref="AR15:AU15"/>
    <mergeCell ref="AL22:BF22"/>
    <mergeCell ref="P29:AO29"/>
    <mergeCell ref="AZ16:BF16"/>
    <mergeCell ref="P16:AO16"/>
    <mergeCell ref="W22:AH22"/>
    <mergeCell ref="AR16:AW16"/>
    <mergeCell ref="AL21:AO21"/>
    <mergeCell ref="P18:R18"/>
    <mergeCell ref="P20:Q20"/>
    <mergeCell ref="P19:U19"/>
    <mergeCell ref="Y19:BF19"/>
    <mergeCell ref="AZ28:BE28"/>
    <mergeCell ref="AR28:AU28"/>
    <mergeCell ref="W34:AA34"/>
    <mergeCell ref="H87:Q87"/>
    <mergeCell ref="AV87:BE87"/>
    <mergeCell ref="AJ60:AT60"/>
    <mergeCell ref="E66:AL66"/>
    <mergeCell ref="O72:BF72"/>
    <mergeCell ref="AO66:BF66"/>
    <mergeCell ref="G60:R60"/>
    <mergeCell ref="E63:BF63"/>
    <mergeCell ref="E75:AJ75"/>
    <mergeCell ref="AN75:BF75"/>
    <mergeCell ref="E62:O62"/>
    <mergeCell ref="AZ69:BF69"/>
    <mergeCell ref="T60:AE60"/>
    <mergeCell ref="AV60:BF60"/>
    <mergeCell ref="AN74:AQ74"/>
    <mergeCell ref="E74:H74"/>
    <mergeCell ref="D1:O1"/>
    <mergeCell ref="D3:BG3"/>
    <mergeCell ref="AZ29:BF29"/>
    <mergeCell ref="E54:AC54"/>
    <mergeCell ref="T58:AE58"/>
    <mergeCell ref="AV58:BF58"/>
    <mergeCell ref="AJ58:AR58"/>
    <mergeCell ref="G47:U47"/>
    <mergeCell ref="G45:I45"/>
    <mergeCell ref="AL49:AN49"/>
    <mergeCell ref="E51:BF51"/>
    <mergeCell ref="AC45:AD45"/>
    <mergeCell ref="E53:I53"/>
    <mergeCell ref="E56:AJ57"/>
    <mergeCell ref="AL47:BB47"/>
    <mergeCell ref="AE45:AG45"/>
  </mergeCells>
  <phoneticPr fontId="4" type="noConversion"/>
  <pageMargins left="0" right="0" top="0" bottom="0" header="0" footer="0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9" r:id="rId4" name="Button 21">
              <controlPr defaultSize="0" print="0" autoFill="0" autoPict="0" macro="Drucken">
                <anchor moveWithCells="1" siz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4</xdr:col>
                    <xdr:colOff>95250</xdr:colOff>
                    <xdr:row>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5" name="Button 24">
              <controlPr defaultSize="0" print="0" autoFill="0" autoPict="0" macro="[0]!Bedienung">
                <anchor moveWithCells="1" sizeWithCells="1">
                  <from>
                    <xdr:col>50</xdr:col>
                    <xdr:colOff>133350</xdr:colOff>
                    <xdr:row>0</xdr:row>
                    <xdr:rowOff>9525</xdr:rowOff>
                  </from>
                  <to>
                    <xdr:col>59</xdr:col>
                    <xdr:colOff>28575</xdr:colOff>
                    <xdr:row>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6" name="chkbEingabekontrolle1">
              <controlPr defaultSize="0" print="0" autoFill="0" autoLine="0" autoPict="0" macro="[0]!EingabeKontrolleEinAus">
                <anchor moveWithCells="1">
                  <from>
                    <xdr:col>40</xdr:col>
                    <xdr:colOff>57150</xdr:colOff>
                    <xdr:row>0</xdr:row>
                    <xdr:rowOff>0</xdr:rowOff>
                  </from>
                  <to>
                    <xdr:col>50</xdr:col>
                    <xdr:colOff>38100</xdr:colOff>
                    <xdr:row>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fitToPage="1"/>
  </sheetPr>
  <dimension ref="A1:BE199"/>
  <sheetViews>
    <sheetView showGridLines="0" showRowColHeaders="0" workbookViewId="0">
      <pane ySplit="1" topLeftCell="A2" activePane="bottomLeft" state="frozenSplit"/>
      <selection activeCell="F7" sqref="F7:AI7"/>
      <selection pane="bottomLeft" activeCell="AP82" sqref="AP82"/>
    </sheetView>
  </sheetViews>
  <sheetFormatPr baseColWidth="10" defaultColWidth="0" defaultRowHeight="12.75" zeroHeight="1" x14ac:dyDescent="0.2"/>
  <cols>
    <col min="1" max="1" width="0.85546875" customWidth="1"/>
    <col min="2" max="4" width="2.5703125" customWidth="1"/>
    <col min="5" max="5" width="2.7109375" customWidth="1"/>
    <col min="6" max="6" width="2.140625" customWidth="1"/>
    <col min="7" max="7" width="0.5703125" customWidth="1"/>
    <col min="8" max="9" width="2.5703125" customWidth="1"/>
    <col min="10" max="10" width="2.140625" customWidth="1"/>
    <col min="11" max="11" width="0.42578125" customWidth="1"/>
    <col min="12" max="12" width="2.140625" customWidth="1"/>
    <col min="13" max="13" width="0.5703125" customWidth="1"/>
    <col min="14" max="15" width="2.5703125" customWidth="1"/>
    <col min="16" max="16" width="2.140625" customWidth="1"/>
    <col min="17" max="17" width="3" style="52" customWidth="1"/>
    <col min="18" max="18" width="2.140625" customWidth="1"/>
    <col min="19" max="19" width="3.140625" customWidth="1"/>
    <col min="20" max="20" width="1.5703125" customWidth="1"/>
    <col min="21" max="22" width="0.5703125" customWidth="1"/>
    <col min="23" max="23" width="2" customWidth="1"/>
    <col min="24" max="24" width="0.5703125" customWidth="1"/>
    <col min="25" max="25" width="2.42578125" customWidth="1"/>
    <col min="26" max="26" width="2.140625" customWidth="1"/>
    <col min="27" max="27" width="0.5703125" customWidth="1"/>
    <col min="28" max="28" width="2.5703125" customWidth="1"/>
    <col min="29" max="29" width="2.28515625" customWidth="1"/>
    <col min="30" max="30" width="0.42578125" customWidth="1"/>
    <col min="31" max="31" width="2.140625" customWidth="1"/>
    <col min="32" max="32" width="0.5703125" customWidth="1"/>
    <col min="33" max="33" width="2.5703125" customWidth="1"/>
    <col min="34" max="34" width="2" customWidth="1"/>
    <col min="35" max="35" width="0.5703125" customWidth="1"/>
    <col min="36" max="36" width="2.28515625" customWidth="1"/>
    <col min="37" max="37" width="3.140625" customWidth="1"/>
    <col min="38" max="38" width="2.5703125" customWidth="1"/>
    <col min="39" max="39" width="2.140625" customWidth="1"/>
    <col min="40" max="40" width="2.42578125" customWidth="1"/>
    <col min="41" max="41" width="0.42578125" customWidth="1"/>
    <col min="42" max="42" width="2.140625" customWidth="1"/>
    <col min="43" max="43" width="3.140625" customWidth="1"/>
    <col min="44" max="44" width="2.140625" customWidth="1"/>
    <col min="45" max="45" width="2.7109375" customWidth="1"/>
    <col min="46" max="47" width="0.5703125" customWidth="1"/>
    <col min="48" max="48" width="2" customWidth="1"/>
    <col min="49" max="49" width="2.28515625" customWidth="1"/>
    <col min="50" max="50" width="2.85546875" customWidth="1"/>
    <col min="51" max="51" width="2" customWidth="1"/>
    <col min="52" max="52" width="2.85546875" customWidth="1"/>
    <col min="53" max="53" width="2.28515625" customWidth="1"/>
    <col min="54" max="54" width="2.7109375" customWidth="1"/>
    <col min="55" max="56" width="2.28515625" customWidth="1"/>
    <col min="57" max="57" width="0.85546875" customWidth="1"/>
    <col min="58" max="16384" width="11.42578125" hidden="1"/>
  </cols>
  <sheetData>
    <row r="1" spans="1:57" ht="18" customHeight="1" x14ac:dyDescent="0.2">
      <c r="A1" s="1"/>
      <c r="B1" s="1"/>
      <c r="C1" s="1"/>
      <c r="D1" s="199"/>
      <c r="E1" s="217" t="s">
        <v>653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9" customHeight="1" x14ac:dyDescent="0.2">
      <c r="A3" s="1"/>
      <c r="B3" s="42"/>
      <c r="C3" s="42"/>
      <c r="D3" s="42"/>
      <c r="E3" s="253" t="s">
        <v>113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42"/>
      <c r="BD3" s="42"/>
      <c r="BE3" s="1"/>
    </row>
    <row r="4" spans="1:57" ht="9" customHeight="1" thickBot="1" x14ac:dyDescent="0.25">
      <c r="A4" s="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1"/>
    </row>
    <row r="5" spans="1:57" ht="15" customHeight="1" x14ac:dyDescent="0.2">
      <c r="A5" s="1"/>
      <c r="B5" s="42"/>
      <c r="C5" s="42"/>
      <c r="D5" s="42"/>
      <c r="E5" s="4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4"/>
      <c r="BC5" s="42"/>
      <c r="BD5" s="42"/>
      <c r="BE5" s="1"/>
    </row>
    <row r="6" spans="1:57" ht="4.5" customHeight="1" x14ac:dyDescent="0.2">
      <c r="A6" s="1"/>
      <c r="B6" s="42"/>
      <c r="C6" s="42"/>
      <c r="D6" s="42"/>
      <c r="E6" s="42"/>
      <c r="F6" s="267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40"/>
      <c r="Y6" s="40"/>
      <c r="Z6" s="40"/>
      <c r="AA6" s="40"/>
      <c r="AB6" s="40"/>
      <c r="AC6" s="40"/>
      <c r="AD6" s="40"/>
      <c r="AE6" s="40"/>
      <c r="AF6" s="113"/>
      <c r="AG6" s="113"/>
      <c r="AH6" s="113"/>
      <c r="AI6" s="113"/>
      <c r="AJ6" s="113"/>
      <c r="AK6" s="113"/>
      <c r="AL6" s="113"/>
      <c r="AM6" s="113"/>
      <c r="AN6" s="113"/>
      <c r="AO6" s="40"/>
      <c r="AP6" s="40"/>
      <c r="AQ6" s="40"/>
      <c r="AR6" s="40"/>
      <c r="AS6" s="40"/>
      <c r="AT6" s="40"/>
      <c r="AU6" s="40"/>
      <c r="AV6" s="40"/>
      <c r="AW6" s="93"/>
      <c r="AX6" s="93"/>
      <c r="AY6" s="93"/>
      <c r="AZ6" s="93"/>
      <c r="BA6" s="94"/>
      <c r="BB6" s="45"/>
      <c r="BC6" s="42"/>
      <c r="BD6" s="42"/>
      <c r="BE6" s="1"/>
    </row>
    <row r="7" spans="1:57" ht="16.5" customHeight="1" x14ac:dyDescent="0.2">
      <c r="A7" s="1"/>
      <c r="B7" s="42"/>
      <c r="C7" s="42"/>
      <c r="D7" s="42"/>
      <c r="E7" s="42"/>
      <c r="F7" s="228" t="s">
        <v>80</v>
      </c>
      <c r="G7" s="229"/>
      <c r="H7" s="229"/>
      <c r="I7" s="229"/>
      <c r="J7" s="229"/>
      <c r="K7" s="229"/>
      <c r="L7" s="229"/>
      <c r="M7" s="229"/>
      <c r="N7" s="269" t="str">
        <f>IF(ZFaSteuernummer="","",ZFaSteuernummer)</f>
        <v/>
      </c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48"/>
      <c r="AG7" s="48"/>
      <c r="AH7" s="48"/>
      <c r="AI7" s="48"/>
      <c r="AJ7" s="48"/>
      <c r="AK7" s="48"/>
      <c r="AL7" s="48"/>
      <c r="AM7" s="48"/>
      <c r="AN7" s="48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41"/>
      <c r="BB7" s="45"/>
      <c r="BC7" s="42"/>
      <c r="BD7" s="42"/>
      <c r="BE7" s="1"/>
    </row>
    <row r="8" spans="1:57" ht="5.25" customHeight="1" x14ac:dyDescent="0.2">
      <c r="A8" s="1"/>
      <c r="B8" s="42"/>
      <c r="C8" s="42"/>
      <c r="D8" s="42"/>
      <c r="E8" s="42"/>
      <c r="F8" s="148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54"/>
      <c r="AX8" s="54"/>
      <c r="AY8" s="54"/>
      <c r="AZ8" s="54"/>
      <c r="BA8" s="99"/>
      <c r="BB8" s="45"/>
      <c r="BC8" s="42"/>
      <c r="BD8" s="42"/>
      <c r="BE8" s="1"/>
    </row>
    <row r="9" spans="1:57" ht="8.25" customHeight="1" x14ac:dyDescent="0.2">
      <c r="A9" s="1"/>
      <c r="B9" s="42"/>
      <c r="C9" s="42"/>
      <c r="D9" s="42"/>
      <c r="E9" s="42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37"/>
      <c r="AX9" s="37"/>
      <c r="AY9" s="37"/>
      <c r="AZ9" s="37"/>
      <c r="BA9" s="41"/>
      <c r="BB9" s="45"/>
      <c r="BC9" s="42"/>
      <c r="BD9" s="42"/>
      <c r="BE9" s="1"/>
    </row>
    <row r="10" spans="1:57" ht="10.5" customHeight="1" x14ac:dyDescent="0.2">
      <c r="A10" s="1"/>
      <c r="B10" s="42"/>
      <c r="C10" s="42"/>
      <c r="D10" s="42"/>
      <c r="E10" s="42"/>
      <c r="F10" s="235" t="s">
        <v>544</v>
      </c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37"/>
      <c r="AX10" s="37"/>
      <c r="AY10" s="37"/>
      <c r="AZ10" s="37"/>
      <c r="BA10" s="41"/>
      <c r="BB10" s="45"/>
      <c r="BC10" s="42"/>
      <c r="BD10" s="42"/>
      <c r="BE10" s="1"/>
    </row>
    <row r="11" spans="1:57" ht="10.5" customHeight="1" x14ac:dyDescent="0.2">
      <c r="A11" s="1"/>
      <c r="B11" s="42"/>
      <c r="C11" s="42"/>
      <c r="D11" s="42"/>
      <c r="E11" s="42"/>
      <c r="F11" s="302" t="s">
        <v>6</v>
      </c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303"/>
      <c r="BB11" s="45"/>
      <c r="BC11" s="42"/>
      <c r="BD11" s="42"/>
      <c r="BE11" s="1"/>
    </row>
    <row r="12" spans="1:57" ht="10.5" customHeight="1" x14ac:dyDescent="0.2">
      <c r="A12" s="1"/>
      <c r="B12" s="42"/>
      <c r="C12" s="42"/>
      <c r="D12" s="42"/>
      <c r="E12" s="42"/>
      <c r="F12" s="222" t="s">
        <v>5</v>
      </c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46"/>
      <c r="BB12" s="45"/>
      <c r="BC12" s="42"/>
      <c r="BD12" s="42"/>
      <c r="BE12" s="1"/>
    </row>
    <row r="13" spans="1:57" ht="8.25" customHeight="1" x14ac:dyDescent="0.2">
      <c r="A13" s="1"/>
      <c r="B13" s="42"/>
      <c r="C13" s="42"/>
      <c r="D13" s="42"/>
      <c r="E13" s="42"/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37"/>
      <c r="AX13" s="37"/>
      <c r="AY13" s="37"/>
      <c r="AZ13" s="37"/>
      <c r="BA13" s="41"/>
      <c r="BB13" s="45"/>
      <c r="BC13" s="42"/>
      <c r="BD13" s="42"/>
      <c r="BE13" s="1"/>
    </row>
    <row r="14" spans="1:57" ht="6.75" customHeight="1" x14ac:dyDescent="0.2">
      <c r="A14" s="1"/>
      <c r="B14" s="42"/>
      <c r="C14" s="42"/>
      <c r="D14" s="42"/>
      <c r="E14" s="42"/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216" t="s">
        <v>41</v>
      </c>
      <c r="Q14" s="216"/>
      <c r="R14" s="216"/>
      <c r="S14" s="216"/>
      <c r="T14" s="216"/>
      <c r="U14" s="216"/>
      <c r="V14" s="216"/>
      <c r="W14" s="216"/>
      <c r="X14" s="216"/>
      <c r="Y14" s="216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37"/>
      <c r="AX14" s="37"/>
      <c r="AY14" s="37"/>
      <c r="AZ14" s="37"/>
      <c r="BA14" s="41"/>
      <c r="BB14" s="45"/>
      <c r="BC14" s="42"/>
      <c r="BD14" s="42"/>
      <c r="BE14" s="1"/>
    </row>
    <row r="15" spans="1:57" ht="16.5" customHeight="1" x14ac:dyDescent="0.2">
      <c r="A15" s="1"/>
      <c r="B15" s="42"/>
      <c r="C15" s="42"/>
      <c r="D15" s="42"/>
      <c r="E15" s="42"/>
      <c r="F15" s="206"/>
      <c r="G15" s="78"/>
      <c r="H15" s="223" t="s">
        <v>440</v>
      </c>
      <c r="I15" s="223"/>
      <c r="J15" s="78"/>
      <c r="K15" s="78"/>
      <c r="L15" s="211"/>
      <c r="M15" s="78"/>
      <c r="N15" s="37" t="s">
        <v>441</v>
      </c>
      <c r="O15" s="78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5"/>
      <c r="BB15" s="45"/>
      <c r="BC15" s="42"/>
      <c r="BD15" s="42"/>
      <c r="BE15" s="1"/>
    </row>
    <row r="16" spans="1:57" ht="2.25" customHeight="1" x14ac:dyDescent="0.2">
      <c r="A16" s="1"/>
      <c r="B16" s="42"/>
      <c r="C16" s="42"/>
      <c r="D16" s="42"/>
      <c r="E16" s="42"/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37"/>
      <c r="AX16" s="37"/>
      <c r="AY16" s="37"/>
      <c r="AZ16" s="37"/>
      <c r="BA16" s="41"/>
      <c r="BB16" s="45"/>
      <c r="BC16" s="42"/>
      <c r="BD16" s="42"/>
      <c r="BE16" s="1"/>
    </row>
    <row r="17" spans="1:57" ht="6.75" customHeight="1" x14ac:dyDescent="0.2">
      <c r="A17" s="1"/>
      <c r="B17" s="42"/>
      <c r="C17" s="42"/>
      <c r="D17" s="42"/>
      <c r="E17" s="42"/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216" t="s">
        <v>446</v>
      </c>
      <c r="Q17" s="216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37"/>
      <c r="AX17" s="37"/>
      <c r="AY17" s="37"/>
      <c r="AZ17" s="37"/>
      <c r="BA17" s="41"/>
      <c r="BB17" s="45"/>
      <c r="BC17" s="42"/>
      <c r="BD17" s="42"/>
      <c r="BE17" s="1"/>
    </row>
    <row r="18" spans="1:57" ht="16.5" customHeight="1" x14ac:dyDescent="0.2">
      <c r="A18" s="1"/>
      <c r="B18" s="42"/>
      <c r="C18" s="42"/>
      <c r="D18" s="42"/>
      <c r="E18" s="42"/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5"/>
      <c r="BB18" s="45"/>
      <c r="BC18" s="42"/>
      <c r="BD18" s="42"/>
      <c r="BE18" s="1"/>
    </row>
    <row r="19" spans="1:57" ht="2.25" customHeight="1" x14ac:dyDescent="0.2">
      <c r="A19" s="1"/>
      <c r="B19" s="42"/>
      <c r="C19" s="42"/>
      <c r="D19" s="42"/>
      <c r="E19" s="42"/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37"/>
      <c r="AX19" s="37"/>
      <c r="AY19" s="37"/>
      <c r="AZ19" s="37"/>
      <c r="BA19" s="41"/>
      <c r="BB19" s="45"/>
      <c r="BC19" s="42"/>
      <c r="BD19" s="42"/>
      <c r="BE19" s="1"/>
    </row>
    <row r="20" spans="1:57" ht="6.75" customHeight="1" x14ac:dyDescent="0.2">
      <c r="A20" s="1"/>
      <c r="B20" s="42"/>
      <c r="C20" s="42"/>
      <c r="D20" s="42"/>
      <c r="E20" s="42"/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216" t="s">
        <v>42</v>
      </c>
      <c r="Q20" s="216"/>
      <c r="R20" s="216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65" t="s">
        <v>43</v>
      </c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37"/>
      <c r="AX20" s="37"/>
      <c r="AY20" s="37"/>
      <c r="AZ20" s="37"/>
      <c r="BA20" s="41"/>
      <c r="BB20" s="45"/>
      <c r="BC20" s="42"/>
      <c r="BD20" s="42"/>
      <c r="BE20" s="1"/>
    </row>
    <row r="21" spans="1:57" ht="16.5" customHeight="1" x14ac:dyDescent="0.2">
      <c r="A21" s="1"/>
      <c r="B21" s="42"/>
      <c r="C21" s="42"/>
      <c r="D21" s="42"/>
      <c r="E21" s="42"/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52"/>
      <c r="AB21" s="52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78"/>
      <c r="AO21" s="78"/>
      <c r="AP21" s="78"/>
      <c r="AQ21" s="78"/>
      <c r="AR21" s="78"/>
      <c r="AS21" s="78"/>
      <c r="AT21" s="78"/>
      <c r="AU21" s="78"/>
      <c r="AV21" s="78"/>
      <c r="AW21" s="37"/>
      <c r="AX21" s="37"/>
      <c r="AY21" s="37"/>
      <c r="AZ21" s="37"/>
      <c r="BA21" s="41"/>
      <c r="BB21" s="45"/>
      <c r="BC21" s="42"/>
      <c r="BD21" s="42"/>
      <c r="BE21" s="1"/>
    </row>
    <row r="22" spans="1:57" ht="2.25" customHeight="1" x14ac:dyDescent="0.2">
      <c r="A22" s="1"/>
      <c r="B22" s="42"/>
      <c r="C22" s="42"/>
      <c r="D22" s="42"/>
      <c r="E22" s="42"/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52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37"/>
      <c r="AX22" s="37"/>
      <c r="AY22" s="37"/>
      <c r="AZ22" s="37"/>
      <c r="BA22" s="41"/>
      <c r="BB22" s="45"/>
      <c r="BC22" s="42"/>
      <c r="BD22" s="42"/>
      <c r="BE22" s="1"/>
    </row>
    <row r="23" spans="1:57" ht="6.75" customHeight="1" x14ac:dyDescent="0.2">
      <c r="A23" s="1"/>
      <c r="B23" s="42"/>
      <c r="C23" s="42"/>
      <c r="D23" s="42"/>
      <c r="E23" s="42"/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216" t="s">
        <v>443</v>
      </c>
      <c r="Q23" s="216"/>
      <c r="R23" s="216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216" t="s">
        <v>80</v>
      </c>
      <c r="AM23" s="216"/>
      <c r="AN23" s="216"/>
      <c r="AO23" s="216"/>
      <c r="AP23" s="216"/>
      <c r="AQ23" s="78"/>
      <c r="AR23" s="78"/>
      <c r="AS23" s="78"/>
      <c r="AT23" s="78"/>
      <c r="AU23" s="78"/>
      <c r="AV23" s="78"/>
      <c r="AW23" s="37"/>
      <c r="AX23" s="37"/>
      <c r="AY23" s="37"/>
      <c r="AZ23" s="37"/>
      <c r="BA23" s="41"/>
      <c r="BB23" s="45"/>
      <c r="BC23" s="42"/>
      <c r="BD23" s="42"/>
      <c r="BE23" s="1"/>
    </row>
    <row r="24" spans="1:57" ht="16.5" customHeight="1" x14ac:dyDescent="0.2">
      <c r="A24" s="1"/>
      <c r="B24" s="42"/>
      <c r="C24" s="42"/>
      <c r="D24" s="42"/>
      <c r="E24" s="42"/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78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5"/>
      <c r="BB24" s="45"/>
      <c r="BC24" s="42"/>
      <c r="BD24" s="42"/>
      <c r="BE24" s="1"/>
    </row>
    <row r="25" spans="1:57" ht="2.25" customHeight="1" x14ac:dyDescent="0.2">
      <c r="A25" s="1"/>
      <c r="B25" s="42"/>
      <c r="C25" s="42"/>
      <c r="D25" s="42"/>
      <c r="E25" s="42"/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37"/>
      <c r="AX25" s="37"/>
      <c r="AY25" s="37"/>
      <c r="AZ25" s="37"/>
      <c r="BA25" s="41"/>
      <c r="BB25" s="45"/>
      <c r="BC25" s="42"/>
      <c r="BD25" s="42"/>
      <c r="BE25" s="1"/>
    </row>
    <row r="26" spans="1:57" ht="6.75" customHeight="1" x14ac:dyDescent="0.2">
      <c r="A26" s="1"/>
      <c r="B26" s="42"/>
      <c r="C26" s="42"/>
      <c r="D26" s="42"/>
      <c r="E26" s="42"/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216" t="s">
        <v>53</v>
      </c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37"/>
      <c r="AX26" s="37"/>
      <c r="AY26" s="37"/>
      <c r="AZ26" s="37"/>
      <c r="BA26" s="41"/>
      <c r="BB26" s="45"/>
      <c r="BC26" s="42"/>
      <c r="BD26" s="42"/>
      <c r="BE26" s="1"/>
    </row>
    <row r="27" spans="1:57" ht="16.5" customHeight="1" x14ac:dyDescent="0.2">
      <c r="A27" s="1"/>
      <c r="B27" s="42"/>
      <c r="C27" s="42"/>
      <c r="D27" s="42"/>
      <c r="E27" s="42"/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78"/>
      <c r="AG27" s="78"/>
      <c r="AH27" s="78"/>
      <c r="AI27" s="78"/>
      <c r="AJ27" s="78"/>
      <c r="AK27" s="52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37"/>
      <c r="AX27" s="37"/>
      <c r="AY27" s="37"/>
      <c r="AZ27" s="37"/>
      <c r="BA27" s="41"/>
      <c r="BB27" s="45"/>
      <c r="BC27" s="42"/>
      <c r="BD27" s="42"/>
      <c r="BE27" s="1"/>
    </row>
    <row r="28" spans="1:57" ht="4.5" customHeight="1" x14ac:dyDescent="0.2">
      <c r="A28" s="1"/>
      <c r="B28" s="42"/>
      <c r="C28" s="42"/>
      <c r="D28" s="42"/>
      <c r="E28" s="42"/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37"/>
      <c r="AX28" s="37"/>
      <c r="AY28" s="37"/>
      <c r="AZ28" s="37"/>
      <c r="BA28" s="41"/>
      <c r="BB28" s="45"/>
      <c r="BC28" s="42"/>
      <c r="BD28" s="42"/>
      <c r="BE28" s="1"/>
    </row>
    <row r="29" spans="1:57" ht="11.25" customHeight="1" x14ac:dyDescent="0.2">
      <c r="A29" s="1"/>
      <c r="B29" s="42"/>
      <c r="C29" s="42"/>
      <c r="D29" s="42"/>
      <c r="E29" s="42"/>
      <c r="F29" s="295" t="s">
        <v>664</v>
      </c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7"/>
      <c r="AV29" s="185"/>
      <c r="AW29" s="40"/>
      <c r="AX29" s="40"/>
      <c r="AY29" s="40"/>
      <c r="AZ29" s="40"/>
      <c r="BA29" s="67"/>
      <c r="BB29" s="45"/>
      <c r="BC29" s="42"/>
      <c r="BD29" s="42"/>
      <c r="BE29" s="1"/>
    </row>
    <row r="30" spans="1:57" ht="3" customHeight="1" x14ac:dyDescent="0.2">
      <c r="A30" s="1"/>
      <c r="B30" s="42"/>
      <c r="C30" s="42"/>
      <c r="D30" s="42"/>
      <c r="E30" s="42"/>
      <c r="F30" s="143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37"/>
      <c r="AX30" s="37"/>
      <c r="AY30" s="37"/>
      <c r="AZ30" s="37"/>
      <c r="BA30" s="41"/>
      <c r="BB30" s="45"/>
      <c r="BC30" s="42"/>
      <c r="BD30" s="42"/>
      <c r="BE30" s="1"/>
    </row>
    <row r="31" spans="1:57" ht="10.5" customHeight="1" x14ac:dyDescent="0.2">
      <c r="A31" s="1"/>
      <c r="B31" s="42"/>
      <c r="C31" s="42"/>
      <c r="D31" s="42"/>
      <c r="E31" s="42"/>
      <c r="F31" s="143"/>
      <c r="G31" s="60"/>
      <c r="H31" s="60"/>
      <c r="I31" s="60"/>
      <c r="J31" s="60"/>
      <c r="K31" s="60"/>
      <c r="L31" s="60"/>
      <c r="M31" s="60"/>
      <c r="N31" s="60"/>
      <c r="O31" s="60"/>
      <c r="P31" s="298" t="s">
        <v>485</v>
      </c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300"/>
      <c r="AK31" s="298" t="s">
        <v>486</v>
      </c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300"/>
      <c r="BB31" s="45"/>
      <c r="BC31" s="42"/>
      <c r="BD31" s="42"/>
      <c r="BE31" s="1"/>
    </row>
    <row r="32" spans="1:57" ht="10.5" customHeight="1" x14ac:dyDescent="0.2">
      <c r="A32" s="1"/>
      <c r="B32" s="42"/>
      <c r="C32" s="42"/>
      <c r="D32" s="42"/>
      <c r="E32" s="42"/>
      <c r="F32" s="143"/>
      <c r="G32" s="60"/>
      <c r="H32" s="60"/>
      <c r="I32" s="60"/>
      <c r="J32" s="60"/>
      <c r="K32" s="60"/>
      <c r="L32" s="60"/>
      <c r="M32" s="60"/>
      <c r="N32" s="60"/>
      <c r="O32" s="60"/>
      <c r="P32" s="298" t="s">
        <v>110</v>
      </c>
      <c r="Q32" s="299"/>
      <c r="R32" s="299"/>
      <c r="S32" s="299"/>
      <c r="T32" s="299"/>
      <c r="U32" s="299"/>
      <c r="V32" s="299"/>
      <c r="W32" s="299"/>
      <c r="X32" s="299"/>
      <c r="Y32" s="300"/>
      <c r="Z32" s="298" t="s">
        <v>32</v>
      </c>
      <c r="AA32" s="299"/>
      <c r="AB32" s="299"/>
      <c r="AC32" s="299"/>
      <c r="AD32" s="299"/>
      <c r="AE32" s="299"/>
      <c r="AF32" s="299"/>
      <c r="AG32" s="299"/>
      <c r="AH32" s="299"/>
      <c r="AI32" s="299"/>
      <c r="AJ32" s="300"/>
      <c r="AK32" s="298" t="s">
        <v>110</v>
      </c>
      <c r="AL32" s="299"/>
      <c r="AM32" s="299"/>
      <c r="AN32" s="299"/>
      <c r="AO32" s="299"/>
      <c r="AP32" s="299"/>
      <c r="AQ32" s="299"/>
      <c r="AR32" s="300"/>
      <c r="AS32" s="298" t="s">
        <v>32</v>
      </c>
      <c r="AT32" s="299"/>
      <c r="AU32" s="299"/>
      <c r="AV32" s="299"/>
      <c r="AW32" s="299"/>
      <c r="AX32" s="299"/>
      <c r="AY32" s="299"/>
      <c r="AZ32" s="299"/>
      <c r="BA32" s="300"/>
      <c r="BB32" s="45"/>
      <c r="BC32" s="42"/>
      <c r="BD32" s="42"/>
      <c r="BE32" s="1"/>
    </row>
    <row r="33" spans="1:57" ht="11.25" customHeight="1" x14ac:dyDescent="0.2">
      <c r="A33" s="1"/>
      <c r="B33" s="42"/>
      <c r="C33" s="42"/>
      <c r="D33" s="42"/>
      <c r="E33" s="42"/>
      <c r="F33" s="143"/>
      <c r="G33" s="60"/>
      <c r="H33" s="60"/>
      <c r="I33" s="60"/>
      <c r="J33" s="60"/>
      <c r="K33" s="60"/>
      <c r="L33" s="60"/>
      <c r="M33" s="60"/>
      <c r="N33" s="60"/>
      <c r="O33" s="60"/>
      <c r="P33" s="292" t="s">
        <v>487</v>
      </c>
      <c r="Q33" s="293"/>
      <c r="R33" s="293"/>
      <c r="S33" s="293"/>
      <c r="T33" s="293"/>
      <c r="U33" s="293"/>
      <c r="V33" s="293"/>
      <c r="W33" s="293"/>
      <c r="X33" s="293"/>
      <c r="Y33" s="294"/>
      <c r="Z33" s="292" t="s">
        <v>487</v>
      </c>
      <c r="AA33" s="293"/>
      <c r="AB33" s="293"/>
      <c r="AC33" s="293"/>
      <c r="AD33" s="293"/>
      <c r="AE33" s="293"/>
      <c r="AF33" s="293"/>
      <c r="AG33" s="293"/>
      <c r="AH33" s="293"/>
      <c r="AI33" s="293"/>
      <c r="AJ33" s="294"/>
      <c r="AK33" s="292" t="s">
        <v>487</v>
      </c>
      <c r="AL33" s="293"/>
      <c r="AM33" s="293"/>
      <c r="AN33" s="293"/>
      <c r="AO33" s="293"/>
      <c r="AP33" s="293"/>
      <c r="AQ33" s="293"/>
      <c r="AR33" s="294"/>
      <c r="AS33" s="292" t="s">
        <v>487</v>
      </c>
      <c r="AT33" s="293"/>
      <c r="AU33" s="293"/>
      <c r="AV33" s="293"/>
      <c r="AW33" s="293"/>
      <c r="AX33" s="293"/>
      <c r="AY33" s="293"/>
      <c r="AZ33" s="293"/>
      <c r="BA33" s="294"/>
      <c r="BB33" s="45"/>
      <c r="BC33" s="42"/>
      <c r="BD33" s="42"/>
      <c r="BE33" s="1"/>
    </row>
    <row r="34" spans="1:57" ht="16.5" customHeight="1" x14ac:dyDescent="0.2">
      <c r="A34" s="1"/>
      <c r="B34" s="42"/>
      <c r="C34" s="42"/>
      <c r="D34" s="42"/>
      <c r="E34" s="42"/>
      <c r="F34" s="222" t="s">
        <v>663</v>
      </c>
      <c r="G34" s="223"/>
      <c r="H34" s="223"/>
      <c r="I34" s="223"/>
      <c r="J34" s="223"/>
      <c r="K34" s="223"/>
      <c r="L34" s="223"/>
      <c r="M34" s="223"/>
      <c r="N34" s="223"/>
      <c r="O34" s="246"/>
      <c r="P34" s="291"/>
      <c r="Q34" s="289"/>
      <c r="R34" s="289"/>
      <c r="S34" s="289"/>
      <c r="T34" s="289"/>
      <c r="U34" s="289"/>
      <c r="V34" s="289"/>
      <c r="W34" s="289"/>
      <c r="X34" s="289"/>
      <c r="Y34" s="289"/>
      <c r="Z34" s="291"/>
      <c r="AA34" s="289"/>
      <c r="AB34" s="289"/>
      <c r="AC34" s="289"/>
      <c r="AD34" s="289"/>
      <c r="AE34" s="289"/>
      <c r="AF34" s="289"/>
      <c r="AG34" s="289"/>
      <c r="AH34" s="289"/>
      <c r="AI34" s="289"/>
      <c r="AJ34" s="290"/>
      <c r="AK34" s="289"/>
      <c r="AL34" s="289"/>
      <c r="AM34" s="289"/>
      <c r="AN34" s="289"/>
      <c r="AO34" s="289"/>
      <c r="AP34" s="289"/>
      <c r="AQ34" s="289"/>
      <c r="AR34" s="290"/>
      <c r="AS34" s="289"/>
      <c r="AT34" s="289"/>
      <c r="AU34" s="289"/>
      <c r="AV34" s="289"/>
      <c r="AW34" s="289"/>
      <c r="AX34" s="289"/>
      <c r="AY34" s="289"/>
      <c r="AZ34" s="289"/>
      <c r="BA34" s="290"/>
      <c r="BB34" s="45"/>
      <c r="BC34" s="42"/>
      <c r="BD34" s="42"/>
      <c r="BE34" s="1"/>
    </row>
    <row r="35" spans="1:57" ht="6.75" customHeight="1" x14ac:dyDescent="0.2">
      <c r="A35" s="1"/>
      <c r="B35" s="42"/>
      <c r="C35" s="42"/>
      <c r="D35" s="42"/>
      <c r="E35" s="42"/>
      <c r="F35" s="47"/>
      <c r="G35" s="39"/>
      <c r="H35" s="39"/>
      <c r="I35" s="39"/>
      <c r="J35" s="39"/>
      <c r="K35" s="39"/>
      <c r="L35" s="39"/>
      <c r="M35" s="39"/>
      <c r="N35" s="39"/>
      <c r="O35" s="39"/>
      <c r="P35" s="144"/>
      <c r="Q35" s="78"/>
      <c r="R35" s="78"/>
      <c r="S35" s="78"/>
      <c r="T35" s="78"/>
      <c r="U35" s="78"/>
      <c r="V35" s="78"/>
      <c r="W35" s="78"/>
      <c r="X35" s="78"/>
      <c r="Y35" s="78"/>
      <c r="Z35" s="144"/>
      <c r="AA35" s="78"/>
      <c r="AB35" s="78"/>
      <c r="AC35" s="78"/>
      <c r="AD35" s="78"/>
      <c r="AE35" s="78"/>
      <c r="AF35" s="78"/>
      <c r="AG35" s="78"/>
      <c r="AH35" s="78"/>
      <c r="AI35" s="78"/>
      <c r="AJ35" s="142"/>
      <c r="AK35" s="78"/>
      <c r="AL35" s="78"/>
      <c r="AM35" s="78"/>
      <c r="AN35" s="78"/>
      <c r="AO35" s="78"/>
      <c r="AP35" s="78"/>
      <c r="AQ35" s="78"/>
      <c r="AR35" s="142"/>
      <c r="AS35" s="78"/>
      <c r="AT35" s="78"/>
      <c r="AU35" s="78"/>
      <c r="AV35" s="78"/>
      <c r="AW35" s="37"/>
      <c r="AX35" s="37"/>
      <c r="AY35" s="37"/>
      <c r="AZ35" s="37"/>
      <c r="BA35" s="41"/>
      <c r="BB35" s="45"/>
      <c r="BC35" s="42"/>
      <c r="BD35" s="42"/>
      <c r="BE35" s="1"/>
    </row>
    <row r="36" spans="1:57" ht="16.5" customHeight="1" x14ac:dyDescent="0.2">
      <c r="A36" s="1"/>
      <c r="B36" s="42"/>
      <c r="C36" s="42"/>
      <c r="D36" s="42"/>
      <c r="E36" s="42"/>
      <c r="F36" s="222" t="s">
        <v>488</v>
      </c>
      <c r="G36" s="223"/>
      <c r="H36" s="223"/>
      <c r="I36" s="223"/>
      <c r="J36" s="223"/>
      <c r="K36" s="223"/>
      <c r="L36" s="223"/>
      <c r="M36" s="223"/>
      <c r="N36" s="223"/>
      <c r="O36" s="246"/>
      <c r="P36" s="291"/>
      <c r="Q36" s="289"/>
      <c r="R36" s="289"/>
      <c r="S36" s="289"/>
      <c r="T36" s="289"/>
      <c r="U36" s="289"/>
      <c r="V36" s="289"/>
      <c r="W36" s="289"/>
      <c r="X36" s="289"/>
      <c r="Y36" s="290"/>
      <c r="Z36" s="291"/>
      <c r="AA36" s="289"/>
      <c r="AB36" s="289"/>
      <c r="AC36" s="289"/>
      <c r="AD36" s="289"/>
      <c r="AE36" s="289"/>
      <c r="AF36" s="289"/>
      <c r="AG36" s="289"/>
      <c r="AH36" s="289"/>
      <c r="AI36" s="289"/>
      <c r="AJ36" s="290"/>
      <c r="AK36" s="291"/>
      <c r="AL36" s="289"/>
      <c r="AM36" s="289"/>
      <c r="AN36" s="289"/>
      <c r="AO36" s="289"/>
      <c r="AP36" s="289"/>
      <c r="AQ36" s="289"/>
      <c r="AR36" s="290"/>
      <c r="AS36" s="291"/>
      <c r="AT36" s="289"/>
      <c r="AU36" s="289"/>
      <c r="AV36" s="289"/>
      <c r="AW36" s="289"/>
      <c r="AX36" s="289"/>
      <c r="AY36" s="289"/>
      <c r="AZ36" s="289"/>
      <c r="BA36" s="290"/>
      <c r="BB36" s="45"/>
      <c r="BC36" s="42"/>
      <c r="BD36" s="42"/>
      <c r="BE36" s="1"/>
    </row>
    <row r="37" spans="1:57" ht="6.75" customHeight="1" x14ac:dyDescent="0.2">
      <c r="A37" s="1"/>
      <c r="B37" s="42"/>
      <c r="C37" s="42"/>
      <c r="D37" s="42"/>
      <c r="E37" s="42"/>
      <c r="F37" s="47"/>
      <c r="G37" s="39"/>
      <c r="H37" s="39"/>
      <c r="I37" s="39"/>
      <c r="J37" s="39"/>
      <c r="K37" s="39"/>
      <c r="L37" s="39"/>
      <c r="M37" s="39"/>
      <c r="N37" s="39"/>
      <c r="O37" s="39"/>
      <c r="P37" s="144"/>
      <c r="Q37" s="78"/>
      <c r="R37" s="78"/>
      <c r="S37" s="78"/>
      <c r="T37" s="78"/>
      <c r="U37" s="78"/>
      <c r="V37" s="78"/>
      <c r="W37" s="78"/>
      <c r="X37" s="78"/>
      <c r="Y37" s="78"/>
      <c r="Z37" s="144"/>
      <c r="AA37" s="78"/>
      <c r="AB37" s="78"/>
      <c r="AC37" s="78"/>
      <c r="AD37" s="78"/>
      <c r="AE37" s="78"/>
      <c r="AF37" s="78"/>
      <c r="AG37" s="78"/>
      <c r="AH37" s="78"/>
      <c r="AI37" s="78"/>
      <c r="AJ37" s="142"/>
      <c r="AK37" s="78"/>
      <c r="AL37" s="78"/>
      <c r="AM37" s="78"/>
      <c r="AN37" s="78"/>
      <c r="AO37" s="78"/>
      <c r="AP37" s="78"/>
      <c r="AQ37" s="78"/>
      <c r="AR37" s="142"/>
      <c r="AS37" s="78"/>
      <c r="AT37" s="78"/>
      <c r="AU37" s="78"/>
      <c r="AV37" s="78"/>
      <c r="AW37" s="37"/>
      <c r="AX37" s="37"/>
      <c r="AY37" s="37"/>
      <c r="AZ37" s="37"/>
      <c r="BA37" s="41"/>
      <c r="BB37" s="45"/>
      <c r="BC37" s="42"/>
      <c r="BD37" s="42"/>
      <c r="BE37" s="1"/>
    </row>
    <row r="38" spans="1:57" ht="16.5" customHeight="1" x14ac:dyDescent="0.2">
      <c r="A38" s="1"/>
      <c r="B38" s="42"/>
      <c r="C38" s="42"/>
      <c r="D38" s="42"/>
      <c r="E38" s="42"/>
      <c r="F38" s="222" t="s">
        <v>489</v>
      </c>
      <c r="G38" s="223"/>
      <c r="H38" s="223"/>
      <c r="I38" s="223"/>
      <c r="J38" s="223"/>
      <c r="K38" s="223"/>
      <c r="L38" s="223"/>
      <c r="M38" s="223"/>
      <c r="N38" s="223"/>
      <c r="O38" s="246"/>
      <c r="P38" s="291"/>
      <c r="Q38" s="289"/>
      <c r="R38" s="289"/>
      <c r="S38" s="289"/>
      <c r="T38" s="289"/>
      <c r="U38" s="289"/>
      <c r="V38" s="289"/>
      <c r="W38" s="289"/>
      <c r="X38" s="289"/>
      <c r="Y38" s="290"/>
      <c r="Z38" s="291"/>
      <c r="AA38" s="289"/>
      <c r="AB38" s="289"/>
      <c r="AC38" s="289"/>
      <c r="AD38" s="289"/>
      <c r="AE38" s="289"/>
      <c r="AF38" s="289"/>
      <c r="AG38" s="289"/>
      <c r="AH38" s="289"/>
      <c r="AI38" s="289"/>
      <c r="AJ38" s="290"/>
      <c r="AK38" s="291"/>
      <c r="AL38" s="289"/>
      <c r="AM38" s="289"/>
      <c r="AN38" s="289"/>
      <c r="AO38" s="289"/>
      <c r="AP38" s="289"/>
      <c r="AQ38" s="289"/>
      <c r="AR38" s="290"/>
      <c r="AS38" s="291"/>
      <c r="AT38" s="289"/>
      <c r="AU38" s="289"/>
      <c r="AV38" s="289"/>
      <c r="AW38" s="289"/>
      <c r="AX38" s="289"/>
      <c r="AY38" s="289"/>
      <c r="AZ38" s="289"/>
      <c r="BA38" s="290"/>
      <c r="BB38" s="45"/>
      <c r="BC38" s="42"/>
      <c r="BD38" s="42"/>
      <c r="BE38" s="1"/>
    </row>
    <row r="39" spans="1:57" ht="6.75" customHeight="1" x14ac:dyDescent="0.2">
      <c r="A39" s="1"/>
      <c r="B39" s="42"/>
      <c r="C39" s="42"/>
      <c r="D39" s="42"/>
      <c r="E39" s="42"/>
      <c r="F39" s="47"/>
      <c r="G39" s="39"/>
      <c r="H39" s="39"/>
      <c r="I39" s="39"/>
      <c r="J39" s="39"/>
      <c r="K39" s="39"/>
      <c r="L39" s="39"/>
      <c r="M39" s="39"/>
      <c r="N39" s="39"/>
      <c r="O39" s="39"/>
      <c r="P39" s="144"/>
      <c r="Q39" s="78"/>
      <c r="R39" s="78"/>
      <c r="S39" s="78"/>
      <c r="T39" s="78"/>
      <c r="U39" s="78"/>
      <c r="V39" s="78"/>
      <c r="W39" s="78"/>
      <c r="X39" s="78"/>
      <c r="Y39" s="78"/>
      <c r="Z39" s="144"/>
      <c r="AA39" s="78"/>
      <c r="AB39" s="78"/>
      <c r="AC39" s="78"/>
      <c r="AD39" s="78"/>
      <c r="AE39" s="78"/>
      <c r="AF39" s="78"/>
      <c r="AG39" s="78"/>
      <c r="AH39" s="78"/>
      <c r="AI39" s="78"/>
      <c r="AJ39" s="142"/>
      <c r="AK39" s="78"/>
      <c r="AL39" s="78"/>
      <c r="AM39" s="78"/>
      <c r="AN39" s="78"/>
      <c r="AO39" s="78"/>
      <c r="AP39" s="78"/>
      <c r="AQ39" s="78"/>
      <c r="AR39" s="142"/>
      <c r="AS39" s="78"/>
      <c r="AT39" s="78"/>
      <c r="AU39" s="78"/>
      <c r="AV39" s="78"/>
      <c r="AW39" s="37"/>
      <c r="AX39" s="37"/>
      <c r="AY39" s="37"/>
      <c r="AZ39" s="37"/>
      <c r="BA39" s="41"/>
      <c r="BB39" s="45"/>
      <c r="BC39" s="42"/>
      <c r="BD39" s="42"/>
      <c r="BE39" s="1"/>
    </row>
    <row r="40" spans="1:57" ht="16.5" customHeight="1" x14ac:dyDescent="0.2">
      <c r="A40" s="1"/>
      <c r="B40" s="42"/>
      <c r="C40" s="42"/>
      <c r="D40" s="42"/>
      <c r="E40" s="42"/>
      <c r="F40" s="222" t="s">
        <v>490</v>
      </c>
      <c r="G40" s="223"/>
      <c r="H40" s="223"/>
      <c r="I40" s="223"/>
      <c r="J40" s="223"/>
      <c r="K40" s="223"/>
      <c r="L40" s="223"/>
      <c r="M40" s="223"/>
      <c r="N40" s="223"/>
      <c r="O40" s="246"/>
      <c r="P40" s="291"/>
      <c r="Q40" s="289"/>
      <c r="R40" s="289"/>
      <c r="S40" s="289"/>
      <c r="T40" s="289"/>
      <c r="U40" s="289"/>
      <c r="V40" s="289"/>
      <c r="W40" s="289"/>
      <c r="X40" s="289"/>
      <c r="Y40" s="290"/>
      <c r="Z40" s="291"/>
      <c r="AA40" s="289"/>
      <c r="AB40" s="289"/>
      <c r="AC40" s="289"/>
      <c r="AD40" s="289"/>
      <c r="AE40" s="289"/>
      <c r="AF40" s="289"/>
      <c r="AG40" s="289"/>
      <c r="AH40" s="289"/>
      <c r="AI40" s="289"/>
      <c r="AJ40" s="290"/>
      <c r="AK40" s="291"/>
      <c r="AL40" s="289"/>
      <c r="AM40" s="289"/>
      <c r="AN40" s="289"/>
      <c r="AO40" s="289"/>
      <c r="AP40" s="289"/>
      <c r="AQ40" s="289"/>
      <c r="AR40" s="290"/>
      <c r="AS40" s="291"/>
      <c r="AT40" s="289"/>
      <c r="AU40" s="289"/>
      <c r="AV40" s="289"/>
      <c r="AW40" s="289"/>
      <c r="AX40" s="289"/>
      <c r="AY40" s="289"/>
      <c r="AZ40" s="289"/>
      <c r="BA40" s="290"/>
      <c r="BB40" s="45"/>
      <c r="BC40" s="42"/>
      <c r="BD40" s="42"/>
      <c r="BE40" s="1"/>
    </row>
    <row r="41" spans="1:57" ht="6.75" customHeight="1" x14ac:dyDescent="0.2">
      <c r="A41" s="1"/>
      <c r="B41" s="42"/>
      <c r="C41" s="42"/>
      <c r="D41" s="42"/>
      <c r="E41" s="42"/>
      <c r="F41" s="47"/>
      <c r="G41" s="39"/>
      <c r="H41" s="39"/>
      <c r="I41" s="39"/>
      <c r="J41" s="39"/>
      <c r="K41" s="39"/>
      <c r="L41" s="39"/>
      <c r="M41" s="39"/>
      <c r="N41" s="39"/>
      <c r="O41" s="39"/>
      <c r="P41" s="144"/>
      <c r="Q41" s="78"/>
      <c r="R41" s="78"/>
      <c r="S41" s="78"/>
      <c r="T41" s="78"/>
      <c r="U41" s="78"/>
      <c r="V41" s="78"/>
      <c r="W41" s="78"/>
      <c r="X41" s="78"/>
      <c r="Y41" s="78"/>
      <c r="Z41" s="144"/>
      <c r="AA41" s="78"/>
      <c r="AB41" s="78"/>
      <c r="AC41" s="78"/>
      <c r="AD41" s="78"/>
      <c r="AE41" s="78"/>
      <c r="AF41" s="78"/>
      <c r="AG41" s="78"/>
      <c r="AH41" s="78"/>
      <c r="AI41" s="78"/>
      <c r="AJ41" s="142"/>
      <c r="AK41" s="78"/>
      <c r="AL41" s="78"/>
      <c r="AM41" s="78"/>
      <c r="AN41" s="78"/>
      <c r="AO41" s="78"/>
      <c r="AP41" s="78"/>
      <c r="AQ41" s="78"/>
      <c r="AR41" s="142"/>
      <c r="AS41" s="78"/>
      <c r="AT41" s="78"/>
      <c r="AU41" s="78"/>
      <c r="AV41" s="78"/>
      <c r="AW41" s="37"/>
      <c r="AX41" s="37"/>
      <c r="AY41" s="37"/>
      <c r="AZ41" s="37"/>
      <c r="BA41" s="41"/>
      <c r="BB41" s="45"/>
      <c r="BC41" s="42"/>
      <c r="BD41" s="42"/>
      <c r="BE41" s="1"/>
    </row>
    <row r="42" spans="1:57" ht="16.5" customHeight="1" x14ac:dyDescent="0.2">
      <c r="A42" s="1"/>
      <c r="B42" s="42"/>
      <c r="C42" s="42"/>
      <c r="D42" s="42"/>
      <c r="E42" s="42"/>
      <c r="F42" s="47" t="s">
        <v>491</v>
      </c>
      <c r="G42" s="39"/>
      <c r="H42" s="39"/>
      <c r="I42" s="39"/>
      <c r="J42" s="39"/>
      <c r="K42" s="39"/>
      <c r="L42" s="39"/>
      <c r="M42" s="39"/>
      <c r="N42" s="39"/>
      <c r="O42" s="39"/>
      <c r="P42" s="291"/>
      <c r="Q42" s="289"/>
      <c r="R42" s="289"/>
      <c r="S42" s="289"/>
      <c r="T42" s="289"/>
      <c r="U42" s="289"/>
      <c r="V42" s="289"/>
      <c r="W42" s="289"/>
      <c r="X42" s="289"/>
      <c r="Y42" s="290"/>
      <c r="Z42" s="291"/>
      <c r="AA42" s="289"/>
      <c r="AB42" s="289"/>
      <c r="AC42" s="289"/>
      <c r="AD42" s="289"/>
      <c r="AE42" s="289"/>
      <c r="AF42" s="289"/>
      <c r="AG42" s="289"/>
      <c r="AH42" s="289"/>
      <c r="AI42" s="289"/>
      <c r="AJ42" s="290"/>
      <c r="AK42" s="291"/>
      <c r="AL42" s="289"/>
      <c r="AM42" s="289"/>
      <c r="AN42" s="289"/>
      <c r="AO42" s="289"/>
      <c r="AP42" s="289"/>
      <c r="AQ42" s="289"/>
      <c r="AR42" s="290"/>
      <c r="AS42" s="291"/>
      <c r="AT42" s="289"/>
      <c r="AU42" s="289"/>
      <c r="AV42" s="289"/>
      <c r="AW42" s="289"/>
      <c r="AX42" s="289"/>
      <c r="AY42" s="289"/>
      <c r="AZ42" s="289"/>
      <c r="BA42" s="290"/>
      <c r="BB42" s="45"/>
      <c r="BC42" s="42"/>
      <c r="BD42" s="42"/>
      <c r="BE42" s="1"/>
    </row>
    <row r="43" spans="1:57" ht="6.75" customHeight="1" x14ac:dyDescent="0.2">
      <c r="A43" s="1"/>
      <c r="B43" s="42"/>
      <c r="C43" s="42"/>
      <c r="D43" s="42"/>
      <c r="E43" s="42"/>
      <c r="F43" s="47"/>
      <c r="G43" s="39"/>
      <c r="H43" s="39"/>
      <c r="I43" s="39"/>
      <c r="J43" s="39"/>
      <c r="K43" s="39"/>
      <c r="L43" s="39"/>
      <c r="M43" s="39"/>
      <c r="N43" s="39"/>
      <c r="O43" s="39"/>
      <c r="P43" s="144"/>
      <c r="Q43" s="78"/>
      <c r="R43" s="78"/>
      <c r="S43" s="78"/>
      <c r="T43" s="78"/>
      <c r="U43" s="78"/>
      <c r="V43" s="78"/>
      <c r="W43" s="78"/>
      <c r="X43" s="78"/>
      <c r="Y43" s="78"/>
      <c r="Z43" s="144"/>
      <c r="AA43" s="78"/>
      <c r="AB43" s="78"/>
      <c r="AC43" s="78"/>
      <c r="AD43" s="78"/>
      <c r="AE43" s="78"/>
      <c r="AF43" s="78"/>
      <c r="AG43" s="78"/>
      <c r="AH43" s="78"/>
      <c r="AI43" s="78"/>
      <c r="AJ43" s="142"/>
      <c r="AK43" s="78"/>
      <c r="AL43" s="78"/>
      <c r="AM43" s="78"/>
      <c r="AN43" s="78"/>
      <c r="AO43" s="78"/>
      <c r="AP43" s="78"/>
      <c r="AQ43" s="78"/>
      <c r="AR43" s="142"/>
      <c r="AS43" s="78"/>
      <c r="AT43" s="78"/>
      <c r="AU43" s="78"/>
      <c r="AV43" s="78"/>
      <c r="AW43" s="37"/>
      <c r="AX43" s="37"/>
      <c r="AY43" s="37"/>
      <c r="AZ43" s="37"/>
      <c r="BA43" s="41"/>
      <c r="BB43" s="45"/>
      <c r="BC43" s="42"/>
      <c r="BD43" s="42"/>
      <c r="BE43" s="1"/>
    </row>
    <row r="44" spans="1:57" ht="16.5" customHeight="1" x14ac:dyDescent="0.2">
      <c r="A44" s="1"/>
      <c r="B44" s="42"/>
      <c r="C44" s="42"/>
      <c r="D44" s="42"/>
      <c r="E44" s="42"/>
      <c r="F44" s="302" t="s">
        <v>492</v>
      </c>
      <c r="G44" s="265"/>
      <c r="H44" s="265"/>
      <c r="I44" s="265"/>
      <c r="J44" s="265"/>
      <c r="K44" s="265"/>
      <c r="L44" s="265"/>
      <c r="M44" s="265"/>
      <c r="N44" s="265"/>
      <c r="O44" s="303"/>
      <c r="P44" s="291"/>
      <c r="Q44" s="289"/>
      <c r="R44" s="289"/>
      <c r="S44" s="289"/>
      <c r="T44" s="289"/>
      <c r="U44" s="289"/>
      <c r="V44" s="289"/>
      <c r="W44" s="289"/>
      <c r="X44" s="289"/>
      <c r="Y44" s="290"/>
      <c r="Z44" s="291"/>
      <c r="AA44" s="289"/>
      <c r="AB44" s="289"/>
      <c r="AC44" s="289"/>
      <c r="AD44" s="289"/>
      <c r="AE44" s="289"/>
      <c r="AF44" s="289"/>
      <c r="AG44" s="289"/>
      <c r="AH44" s="289"/>
      <c r="AI44" s="289"/>
      <c r="AJ44" s="290"/>
      <c r="AK44" s="291"/>
      <c r="AL44" s="289"/>
      <c r="AM44" s="289"/>
      <c r="AN44" s="289"/>
      <c r="AO44" s="289"/>
      <c r="AP44" s="289"/>
      <c r="AQ44" s="289"/>
      <c r="AR44" s="290"/>
      <c r="AS44" s="291"/>
      <c r="AT44" s="289"/>
      <c r="AU44" s="289"/>
      <c r="AV44" s="289"/>
      <c r="AW44" s="289"/>
      <c r="AX44" s="289"/>
      <c r="AY44" s="289"/>
      <c r="AZ44" s="289"/>
      <c r="BA44" s="290"/>
      <c r="BB44" s="45"/>
      <c r="BC44" s="42"/>
      <c r="BD44" s="42"/>
      <c r="BE44" s="1"/>
    </row>
    <row r="45" spans="1:57" ht="6.75" customHeight="1" x14ac:dyDescent="0.2">
      <c r="A45" s="1"/>
      <c r="B45" s="42"/>
      <c r="C45" s="42"/>
      <c r="D45" s="42"/>
      <c r="E45" s="42"/>
      <c r="F45" s="47"/>
      <c r="G45" s="39"/>
      <c r="H45" s="39"/>
      <c r="I45" s="39"/>
      <c r="J45" s="39"/>
      <c r="K45" s="39"/>
      <c r="L45" s="39"/>
      <c r="M45" s="39"/>
      <c r="N45" s="39"/>
      <c r="O45" s="39"/>
      <c r="P45" s="144"/>
      <c r="Q45" s="78"/>
      <c r="R45" s="78"/>
      <c r="S45" s="78"/>
      <c r="T45" s="78"/>
      <c r="U45" s="78"/>
      <c r="V45" s="78"/>
      <c r="W45" s="78"/>
      <c r="X45" s="78"/>
      <c r="Y45" s="78"/>
      <c r="Z45" s="144"/>
      <c r="AA45" s="78"/>
      <c r="AB45" s="78"/>
      <c r="AC45" s="78"/>
      <c r="AD45" s="78"/>
      <c r="AE45" s="78"/>
      <c r="AF45" s="78"/>
      <c r="AG45" s="78"/>
      <c r="AH45" s="78"/>
      <c r="AI45" s="78"/>
      <c r="AJ45" s="142"/>
      <c r="AK45" s="78"/>
      <c r="AL45" s="78"/>
      <c r="AM45" s="78"/>
      <c r="AN45" s="78"/>
      <c r="AO45" s="78"/>
      <c r="AP45" s="78"/>
      <c r="AQ45" s="78"/>
      <c r="AR45" s="142"/>
      <c r="AS45" s="78"/>
      <c r="AT45" s="78"/>
      <c r="AU45" s="78"/>
      <c r="AV45" s="78"/>
      <c r="AW45" s="37"/>
      <c r="AX45" s="37"/>
      <c r="AY45" s="37"/>
      <c r="AZ45" s="37"/>
      <c r="BA45" s="41"/>
      <c r="BB45" s="45"/>
      <c r="BC45" s="42"/>
      <c r="BD45" s="42"/>
      <c r="BE45" s="1"/>
    </row>
    <row r="46" spans="1:57" ht="16.5" customHeight="1" x14ac:dyDescent="0.2">
      <c r="A46" s="1"/>
      <c r="B46" s="42"/>
      <c r="C46" s="42"/>
      <c r="D46" s="42"/>
      <c r="E46" s="42"/>
      <c r="F46" s="302" t="s">
        <v>493</v>
      </c>
      <c r="G46" s="265"/>
      <c r="H46" s="265"/>
      <c r="I46" s="265"/>
      <c r="J46" s="265"/>
      <c r="K46" s="265"/>
      <c r="L46" s="265"/>
      <c r="M46" s="265"/>
      <c r="N46" s="265"/>
      <c r="O46" s="303"/>
      <c r="P46" s="291"/>
      <c r="Q46" s="289"/>
      <c r="R46" s="289"/>
      <c r="S46" s="289"/>
      <c r="T46" s="289"/>
      <c r="U46" s="289"/>
      <c r="V46" s="289"/>
      <c r="W46" s="289"/>
      <c r="X46" s="289"/>
      <c r="Y46" s="290"/>
      <c r="Z46" s="291"/>
      <c r="AA46" s="289"/>
      <c r="AB46" s="289"/>
      <c r="AC46" s="289"/>
      <c r="AD46" s="289"/>
      <c r="AE46" s="289"/>
      <c r="AF46" s="289"/>
      <c r="AG46" s="289"/>
      <c r="AH46" s="289"/>
      <c r="AI46" s="289"/>
      <c r="AJ46" s="290"/>
      <c r="AK46" s="291"/>
      <c r="AL46" s="289"/>
      <c r="AM46" s="289"/>
      <c r="AN46" s="289"/>
      <c r="AO46" s="289"/>
      <c r="AP46" s="289"/>
      <c r="AQ46" s="289"/>
      <c r="AR46" s="290"/>
      <c r="AS46" s="291"/>
      <c r="AT46" s="289"/>
      <c r="AU46" s="289"/>
      <c r="AV46" s="289"/>
      <c r="AW46" s="289"/>
      <c r="AX46" s="289"/>
      <c r="AY46" s="289"/>
      <c r="AZ46" s="289"/>
      <c r="BA46" s="290"/>
      <c r="BB46" s="45"/>
      <c r="BC46" s="42"/>
      <c r="BD46" s="42"/>
      <c r="BE46" s="1"/>
    </row>
    <row r="47" spans="1:57" ht="9" customHeight="1" x14ac:dyDescent="0.2">
      <c r="A47" s="1"/>
      <c r="B47" s="42"/>
      <c r="C47" s="42"/>
      <c r="D47" s="42"/>
      <c r="E47" s="42"/>
      <c r="F47" s="47"/>
      <c r="G47" s="39"/>
      <c r="H47" s="39"/>
      <c r="I47" s="39"/>
      <c r="J47" s="39"/>
      <c r="K47" s="39"/>
      <c r="L47" s="39"/>
      <c r="M47" s="39"/>
      <c r="N47" s="39"/>
      <c r="O47" s="39"/>
      <c r="P47" s="144"/>
      <c r="Q47" s="78"/>
      <c r="R47" s="78"/>
      <c r="S47" s="78"/>
      <c r="T47" s="78"/>
      <c r="U47" s="78"/>
      <c r="V47" s="78"/>
      <c r="W47" s="78"/>
      <c r="X47" s="78"/>
      <c r="Y47" s="78"/>
      <c r="Z47" s="144"/>
      <c r="AA47" s="78"/>
      <c r="AB47" s="78"/>
      <c r="AC47" s="78"/>
      <c r="AD47" s="78"/>
      <c r="AE47" s="78"/>
      <c r="AF47" s="78"/>
      <c r="AG47" s="78"/>
      <c r="AH47" s="78"/>
      <c r="AI47" s="78"/>
      <c r="AJ47" s="142"/>
      <c r="AK47" s="78"/>
      <c r="AL47" s="78"/>
      <c r="AM47" s="78"/>
      <c r="AN47" s="78"/>
      <c r="AO47" s="78"/>
      <c r="AP47" s="78"/>
      <c r="AQ47" s="78"/>
      <c r="AR47" s="142"/>
      <c r="AS47" s="78"/>
      <c r="AT47" s="78"/>
      <c r="AU47" s="78"/>
      <c r="AV47" s="78"/>
      <c r="AW47" s="37"/>
      <c r="AX47" s="37"/>
      <c r="AY47" s="37"/>
      <c r="AZ47" s="37"/>
      <c r="BA47" s="41"/>
      <c r="BB47" s="45"/>
      <c r="BC47" s="42"/>
      <c r="BD47" s="42"/>
      <c r="BE47" s="1"/>
    </row>
    <row r="48" spans="1:57" ht="13.5" customHeight="1" x14ac:dyDescent="0.2">
      <c r="A48" s="1"/>
      <c r="B48" s="42"/>
      <c r="C48" s="42"/>
      <c r="D48" s="42"/>
      <c r="E48" s="42"/>
      <c r="F48" s="244" t="s">
        <v>494</v>
      </c>
      <c r="G48" s="251"/>
      <c r="H48" s="251"/>
      <c r="I48" s="251"/>
      <c r="J48" s="251"/>
      <c r="K48" s="251"/>
      <c r="L48" s="251"/>
      <c r="M48" s="251"/>
      <c r="N48" s="251"/>
      <c r="O48" s="301"/>
      <c r="P48" s="156"/>
      <c r="Q48" s="101"/>
      <c r="R48" s="101"/>
      <c r="S48" s="101"/>
      <c r="T48" s="101"/>
      <c r="U48" s="101"/>
      <c r="V48" s="101"/>
      <c r="W48" s="101"/>
      <c r="X48" s="101"/>
      <c r="Y48" s="101"/>
      <c r="Z48" s="156"/>
      <c r="AA48" s="101"/>
      <c r="AB48" s="101"/>
      <c r="AC48" s="101"/>
      <c r="AD48" s="101"/>
      <c r="AE48" s="101"/>
      <c r="AF48" s="101"/>
      <c r="AG48" s="101"/>
      <c r="AH48" s="101"/>
      <c r="AI48" s="101"/>
      <c r="AJ48" s="157"/>
      <c r="AK48" s="101"/>
      <c r="AL48" s="101"/>
      <c r="AM48" s="101"/>
      <c r="AN48" s="101"/>
      <c r="AO48" s="101"/>
      <c r="AP48" s="101"/>
      <c r="AQ48" s="101"/>
      <c r="AR48" s="157"/>
      <c r="AS48" s="101"/>
      <c r="AT48" s="101"/>
      <c r="AU48" s="101"/>
      <c r="AV48" s="101"/>
      <c r="AW48" s="40"/>
      <c r="AX48" s="40"/>
      <c r="AY48" s="40"/>
      <c r="AZ48" s="40"/>
      <c r="BA48" s="67"/>
      <c r="BB48" s="45"/>
      <c r="BC48" s="42"/>
      <c r="BD48" s="42"/>
      <c r="BE48" s="1"/>
    </row>
    <row r="49" spans="1:57" ht="13.5" customHeight="1" x14ac:dyDescent="0.2">
      <c r="A49" s="1"/>
      <c r="B49" s="42"/>
      <c r="C49" s="42"/>
      <c r="D49" s="42"/>
      <c r="E49" s="42"/>
      <c r="F49" s="50" t="s">
        <v>656</v>
      </c>
      <c r="G49" s="170"/>
      <c r="H49" s="170"/>
      <c r="I49" s="170"/>
      <c r="J49" s="170"/>
      <c r="K49" s="170"/>
      <c r="L49" s="170"/>
      <c r="M49" s="170"/>
      <c r="N49" s="170"/>
      <c r="O49" s="201"/>
      <c r="P49" s="144"/>
      <c r="Q49" s="78"/>
      <c r="R49" s="78"/>
      <c r="S49" s="78"/>
      <c r="T49" s="78"/>
      <c r="U49" s="78"/>
      <c r="V49" s="78"/>
      <c r="W49" s="78"/>
      <c r="X49" s="78"/>
      <c r="Y49" s="78"/>
      <c r="Z49" s="144"/>
      <c r="AA49" s="78"/>
      <c r="AB49" s="78"/>
      <c r="AC49" s="78"/>
      <c r="AD49" s="78"/>
      <c r="AE49" s="78"/>
      <c r="AF49" s="78"/>
      <c r="AG49" s="78"/>
      <c r="AH49" s="78"/>
      <c r="AI49" s="78"/>
      <c r="AJ49" s="142"/>
      <c r="AK49" s="78"/>
      <c r="AL49" s="78"/>
      <c r="AM49" s="78"/>
      <c r="AN49" s="78"/>
      <c r="AO49" s="78"/>
      <c r="AP49" s="78"/>
      <c r="AQ49" s="78"/>
      <c r="AR49" s="142"/>
      <c r="AS49" s="78"/>
      <c r="AT49" s="78"/>
      <c r="AU49" s="78"/>
      <c r="AV49" s="78"/>
      <c r="AW49" s="37"/>
      <c r="AX49" s="37"/>
      <c r="AY49" s="37"/>
      <c r="AZ49" s="37"/>
      <c r="BA49" s="41"/>
      <c r="BB49" s="45"/>
      <c r="BC49" s="42"/>
      <c r="BD49" s="42"/>
      <c r="BE49" s="1"/>
    </row>
    <row r="50" spans="1:57" ht="16.5" customHeight="1" x14ac:dyDescent="0.2">
      <c r="A50" s="1"/>
      <c r="B50" s="42"/>
      <c r="C50" s="42"/>
      <c r="D50" s="42"/>
      <c r="E50" s="42"/>
      <c r="F50" s="222" t="s">
        <v>495</v>
      </c>
      <c r="G50" s="223"/>
      <c r="H50" s="223"/>
      <c r="I50" s="223"/>
      <c r="J50" s="223"/>
      <c r="K50" s="223"/>
      <c r="L50" s="223"/>
      <c r="M50" s="223"/>
      <c r="N50" s="223"/>
      <c r="O50" s="246"/>
      <c r="P50" s="291"/>
      <c r="Q50" s="289"/>
      <c r="R50" s="289"/>
      <c r="S50" s="289"/>
      <c r="T50" s="289"/>
      <c r="U50" s="289"/>
      <c r="V50" s="289"/>
      <c r="W50" s="289"/>
      <c r="X50" s="289"/>
      <c r="Y50" s="290"/>
      <c r="Z50" s="291"/>
      <c r="AA50" s="289"/>
      <c r="AB50" s="289"/>
      <c r="AC50" s="289"/>
      <c r="AD50" s="289"/>
      <c r="AE50" s="289"/>
      <c r="AF50" s="289"/>
      <c r="AG50" s="289"/>
      <c r="AH50" s="289"/>
      <c r="AI50" s="289"/>
      <c r="AJ50" s="290"/>
      <c r="AK50" s="291"/>
      <c r="AL50" s="289"/>
      <c r="AM50" s="289"/>
      <c r="AN50" s="289"/>
      <c r="AO50" s="289"/>
      <c r="AP50" s="289"/>
      <c r="AQ50" s="289"/>
      <c r="AR50" s="290"/>
      <c r="AS50" s="291"/>
      <c r="AT50" s="289"/>
      <c r="AU50" s="289"/>
      <c r="AV50" s="289"/>
      <c r="AW50" s="289"/>
      <c r="AX50" s="289"/>
      <c r="AY50" s="289"/>
      <c r="AZ50" s="289"/>
      <c r="BA50" s="290"/>
      <c r="BB50" s="45"/>
      <c r="BC50" s="42"/>
      <c r="BD50" s="42"/>
      <c r="BE50" s="1"/>
    </row>
    <row r="51" spans="1:57" ht="6.75" customHeight="1" x14ac:dyDescent="0.2">
      <c r="A51" s="1"/>
      <c r="B51" s="42"/>
      <c r="C51" s="42"/>
      <c r="D51" s="42"/>
      <c r="E51" s="42"/>
      <c r="F51" s="47"/>
      <c r="G51" s="39"/>
      <c r="H51" s="39"/>
      <c r="I51" s="39"/>
      <c r="J51" s="39"/>
      <c r="K51" s="39"/>
      <c r="L51" s="39"/>
      <c r="M51" s="39"/>
      <c r="N51" s="39"/>
      <c r="O51" s="39"/>
      <c r="P51" s="144"/>
      <c r="Q51" s="78"/>
      <c r="R51" s="78"/>
      <c r="S51" s="78"/>
      <c r="T51" s="78"/>
      <c r="U51" s="78"/>
      <c r="V51" s="78"/>
      <c r="W51" s="78"/>
      <c r="X51" s="78"/>
      <c r="Y51" s="78"/>
      <c r="Z51" s="144"/>
      <c r="AA51" s="78"/>
      <c r="AB51" s="78"/>
      <c r="AC51" s="78"/>
      <c r="AD51" s="78"/>
      <c r="AE51" s="78"/>
      <c r="AF51" s="78"/>
      <c r="AG51" s="78"/>
      <c r="AH51" s="78"/>
      <c r="AI51" s="78"/>
      <c r="AJ51" s="142"/>
      <c r="AK51" s="78"/>
      <c r="AL51" s="78"/>
      <c r="AM51" s="78"/>
      <c r="AN51" s="78"/>
      <c r="AO51" s="78"/>
      <c r="AP51" s="78"/>
      <c r="AQ51" s="78"/>
      <c r="AR51" s="142"/>
      <c r="AS51" s="78"/>
      <c r="AT51" s="78"/>
      <c r="AU51" s="78"/>
      <c r="AV51" s="78"/>
      <c r="AW51" s="37"/>
      <c r="AX51" s="37"/>
      <c r="AY51" s="37"/>
      <c r="AZ51" s="37"/>
      <c r="BA51" s="41"/>
      <c r="BB51" s="45"/>
      <c r="BC51" s="42"/>
      <c r="BD51" s="42"/>
      <c r="BE51" s="1"/>
    </row>
    <row r="52" spans="1:57" ht="16.5" customHeight="1" x14ac:dyDescent="0.2">
      <c r="A52" s="1"/>
      <c r="B52" s="42"/>
      <c r="C52" s="42"/>
      <c r="D52" s="42"/>
      <c r="E52" s="42"/>
      <c r="F52" s="222" t="s">
        <v>496</v>
      </c>
      <c r="G52" s="223"/>
      <c r="H52" s="223"/>
      <c r="I52" s="223"/>
      <c r="J52" s="223"/>
      <c r="K52" s="223"/>
      <c r="L52" s="223"/>
      <c r="M52" s="223"/>
      <c r="N52" s="223"/>
      <c r="O52" s="246"/>
      <c r="P52" s="291"/>
      <c r="Q52" s="289"/>
      <c r="R52" s="289"/>
      <c r="S52" s="289"/>
      <c r="T52" s="289"/>
      <c r="U52" s="289"/>
      <c r="V52" s="289"/>
      <c r="W52" s="289"/>
      <c r="X52" s="289"/>
      <c r="Y52" s="290"/>
      <c r="Z52" s="291"/>
      <c r="AA52" s="289"/>
      <c r="AB52" s="289"/>
      <c r="AC52" s="289"/>
      <c r="AD52" s="289"/>
      <c r="AE52" s="289"/>
      <c r="AF52" s="289"/>
      <c r="AG52" s="289"/>
      <c r="AH52" s="289"/>
      <c r="AI52" s="289"/>
      <c r="AJ52" s="290"/>
      <c r="AK52" s="291"/>
      <c r="AL52" s="289"/>
      <c r="AM52" s="289"/>
      <c r="AN52" s="289"/>
      <c r="AO52" s="289"/>
      <c r="AP52" s="289"/>
      <c r="AQ52" s="289"/>
      <c r="AR52" s="290"/>
      <c r="AS52" s="291"/>
      <c r="AT52" s="289"/>
      <c r="AU52" s="289"/>
      <c r="AV52" s="289"/>
      <c r="AW52" s="289"/>
      <c r="AX52" s="289"/>
      <c r="AY52" s="289"/>
      <c r="AZ52" s="289"/>
      <c r="BA52" s="290"/>
      <c r="BB52" s="45"/>
      <c r="BC52" s="42"/>
      <c r="BD52" s="42"/>
      <c r="BE52" s="1"/>
    </row>
    <row r="53" spans="1:57" ht="14.25" customHeight="1" x14ac:dyDescent="0.2">
      <c r="A53" s="1"/>
      <c r="B53" s="42"/>
      <c r="C53" s="42"/>
      <c r="D53" s="42"/>
      <c r="E53" s="42"/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145"/>
      <c r="Q53" s="146"/>
      <c r="R53" s="146"/>
      <c r="S53" s="146"/>
      <c r="T53" s="146"/>
      <c r="U53" s="146"/>
      <c r="V53" s="146"/>
      <c r="W53" s="146"/>
      <c r="X53" s="146"/>
      <c r="Y53" s="146"/>
      <c r="Z53" s="145"/>
      <c r="AA53" s="146"/>
      <c r="AB53" s="146"/>
      <c r="AC53" s="146"/>
      <c r="AD53" s="146"/>
      <c r="AE53" s="146"/>
      <c r="AF53" s="146"/>
      <c r="AG53" s="146"/>
      <c r="AH53" s="146"/>
      <c r="AI53" s="146"/>
      <c r="AJ53" s="147"/>
      <c r="AK53" s="146"/>
      <c r="AL53" s="146"/>
      <c r="AM53" s="146"/>
      <c r="AN53" s="146"/>
      <c r="AO53" s="146"/>
      <c r="AP53" s="146"/>
      <c r="AQ53" s="146"/>
      <c r="AR53" s="147"/>
      <c r="AS53" s="145"/>
      <c r="AT53" s="146"/>
      <c r="AU53" s="146"/>
      <c r="AV53" s="146"/>
      <c r="AW53" s="119"/>
      <c r="AX53" s="119"/>
      <c r="AY53" s="119"/>
      <c r="AZ53" s="119"/>
      <c r="BA53" s="120"/>
      <c r="BB53" s="45"/>
      <c r="BC53" s="42"/>
      <c r="BD53" s="42"/>
      <c r="BE53" s="1"/>
    </row>
    <row r="54" spans="1:57" ht="11.25" customHeight="1" x14ac:dyDescent="0.2">
      <c r="A54" s="1"/>
      <c r="B54" s="42"/>
      <c r="C54" s="42"/>
      <c r="D54" s="42"/>
      <c r="E54" s="42"/>
      <c r="F54" s="308" t="s">
        <v>665</v>
      </c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10"/>
      <c r="U54" s="58"/>
      <c r="V54" s="52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37"/>
      <c r="AX54" s="37"/>
      <c r="AY54" s="37"/>
      <c r="AZ54" s="37"/>
      <c r="BA54" s="41"/>
      <c r="BB54" s="45"/>
      <c r="BC54" s="42"/>
      <c r="BD54" s="42"/>
      <c r="BE54" s="1"/>
    </row>
    <row r="55" spans="1:57" ht="7.5" customHeight="1" x14ac:dyDescent="0.2">
      <c r="A55" s="1"/>
      <c r="B55" s="42"/>
      <c r="C55" s="42"/>
      <c r="D55" s="42"/>
      <c r="E55" s="42"/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37"/>
      <c r="AX55" s="37"/>
      <c r="AY55" s="37"/>
      <c r="AZ55" s="37"/>
      <c r="BA55" s="41"/>
      <c r="BB55" s="45"/>
      <c r="BC55" s="42"/>
      <c r="BD55" s="42"/>
      <c r="BE55" s="1"/>
    </row>
    <row r="56" spans="1:57" ht="16.5" customHeight="1" x14ac:dyDescent="0.2">
      <c r="A56" s="1"/>
      <c r="B56" s="42"/>
      <c r="C56" s="42"/>
      <c r="D56" s="42"/>
      <c r="E56" s="42"/>
      <c r="F56" s="222" t="s">
        <v>356</v>
      </c>
      <c r="G56" s="223"/>
      <c r="H56" s="223"/>
      <c r="I56" s="223"/>
      <c r="J56" s="223"/>
      <c r="K56" s="223"/>
      <c r="L56" s="223"/>
      <c r="M56" s="223"/>
      <c r="N56" s="223"/>
      <c r="O56" s="223"/>
      <c r="P56" s="212"/>
      <c r="Q56" s="223" t="s">
        <v>44</v>
      </c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37"/>
      <c r="AX56" s="37"/>
      <c r="AY56" s="37"/>
      <c r="AZ56" s="37"/>
      <c r="BA56" s="41"/>
      <c r="BB56" s="45"/>
      <c r="BC56" s="42"/>
      <c r="BD56" s="42"/>
      <c r="BE56" s="1"/>
    </row>
    <row r="57" spans="1:57" ht="6.75" customHeight="1" x14ac:dyDescent="0.2">
      <c r="A57" s="1"/>
      <c r="B57" s="42"/>
      <c r="C57" s="42"/>
      <c r="D57" s="42"/>
      <c r="E57" s="42"/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37"/>
      <c r="AX57" s="37"/>
      <c r="AY57" s="37"/>
      <c r="AZ57" s="37"/>
      <c r="BA57" s="41"/>
      <c r="BB57" s="45"/>
      <c r="BC57" s="42"/>
      <c r="BD57" s="42"/>
      <c r="BE57" s="1"/>
    </row>
    <row r="58" spans="1:57" ht="16.5" customHeight="1" x14ac:dyDescent="0.2">
      <c r="A58" s="1"/>
      <c r="B58" s="42"/>
      <c r="C58" s="42"/>
      <c r="D58" s="42"/>
      <c r="E58" s="42"/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211"/>
      <c r="Q58" s="223" t="s">
        <v>33</v>
      </c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78"/>
      <c r="AG58" s="223" t="s">
        <v>498</v>
      </c>
      <c r="AH58" s="223"/>
      <c r="AI58" s="223"/>
      <c r="AJ58" s="223"/>
      <c r="AK58" s="223"/>
      <c r="AL58" s="223"/>
      <c r="AM58" s="207"/>
      <c r="AN58" s="299" t="s">
        <v>497</v>
      </c>
      <c r="AO58" s="299"/>
      <c r="AP58" s="299"/>
      <c r="AQ58" s="299"/>
      <c r="AR58" s="207"/>
      <c r="AS58" s="223" t="s">
        <v>35</v>
      </c>
      <c r="AT58" s="223"/>
      <c r="AU58" s="223"/>
      <c r="AV58" s="223"/>
      <c r="AW58" s="223"/>
      <c r="AX58" s="223"/>
      <c r="AY58" s="223"/>
      <c r="AZ58" s="223"/>
      <c r="BA58" s="41"/>
      <c r="BB58" s="45"/>
      <c r="BC58" s="42"/>
      <c r="BD58" s="42"/>
      <c r="BE58" s="1"/>
    </row>
    <row r="59" spans="1:57" ht="6.75" customHeight="1" x14ac:dyDescent="0.2">
      <c r="A59" s="1"/>
      <c r="B59" s="42"/>
      <c r="C59" s="42"/>
      <c r="D59" s="42"/>
      <c r="E59" s="42"/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37"/>
      <c r="AX59" s="37"/>
      <c r="AY59" s="37"/>
      <c r="AZ59" s="37"/>
      <c r="BA59" s="41"/>
      <c r="BB59" s="45"/>
      <c r="BC59" s="42"/>
      <c r="BD59" s="42"/>
      <c r="BE59" s="1"/>
    </row>
    <row r="60" spans="1:57" ht="16.5" customHeight="1" x14ac:dyDescent="0.2">
      <c r="A60" s="1"/>
      <c r="B60" s="42"/>
      <c r="C60" s="42"/>
      <c r="D60" s="42"/>
      <c r="E60" s="42"/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207"/>
      <c r="Q60" s="223" t="s">
        <v>34</v>
      </c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37"/>
      <c r="AY60" s="37"/>
      <c r="AZ60" s="37"/>
      <c r="BA60" s="41"/>
      <c r="BB60" s="45"/>
      <c r="BC60" s="42"/>
      <c r="BD60" s="42"/>
      <c r="BE60" s="1"/>
    </row>
    <row r="61" spans="1:57" ht="7.5" customHeight="1" x14ac:dyDescent="0.2">
      <c r="A61" s="1"/>
      <c r="B61" s="42"/>
      <c r="C61" s="42"/>
      <c r="D61" s="42"/>
      <c r="E61" s="42"/>
      <c r="F61" s="148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54"/>
      <c r="AX61" s="54"/>
      <c r="AY61" s="54"/>
      <c r="AZ61" s="54"/>
      <c r="BA61" s="99"/>
      <c r="BB61" s="45"/>
      <c r="BC61" s="42"/>
      <c r="BD61" s="42"/>
      <c r="BE61" s="1"/>
    </row>
    <row r="62" spans="1:57" ht="10.5" customHeight="1" x14ac:dyDescent="0.2">
      <c r="A62" s="1"/>
      <c r="B62" s="42"/>
      <c r="C62" s="42"/>
      <c r="D62" s="42"/>
      <c r="E62" s="42"/>
      <c r="F62" s="270" t="s">
        <v>499</v>
      </c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37"/>
      <c r="AX62" s="37"/>
      <c r="AY62" s="37"/>
      <c r="AZ62" s="37"/>
      <c r="BA62" s="41"/>
      <c r="BB62" s="45"/>
      <c r="BC62" s="42"/>
      <c r="BD62" s="42"/>
      <c r="BE62" s="1"/>
    </row>
    <row r="63" spans="1:57" ht="4.5" customHeight="1" x14ac:dyDescent="0.2">
      <c r="A63" s="1"/>
      <c r="B63" s="42"/>
      <c r="C63" s="42"/>
      <c r="D63" s="42"/>
      <c r="E63" s="42"/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37"/>
      <c r="AX63" s="37"/>
      <c r="AY63" s="37"/>
      <c r="AZ63" s="37"/>
      <c r="BA63" s="41"/>
      <c r="BB63" s="45"/>
      <c r="BC63" s="42"/>
      <c r="BD63" s="42"/>
      <c r="BE63" s="1"/>
    </row>
    <row r="64" spans="1:57" ht="16.5" customHeight="1" x14ac:dyDescent="0.2">
      <c r="A64" s="1"/>
      <c r="B64" s="42"/>
      <c r="C64" s="42"/>
      <c r="D64" s="42"/>
      <c r="E64" s="42"/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211"/>
      <c r="Q64" s="223" t="s">
        <v>46</v>
      </c>
      <c r="R64" s="223"/>
      <c r="S64" s="78"/>
      <c r="T64" s="280"/>
      <c r="U64" s="280"/>
      <c r="V64" s="78"/>
      <c r="W64" s="129" t="s">
        <v>441</v>
      </c>
      <c r="X64" s="78"/>
      <c r="Y64" s="78"/>
      <c r="Z64" s="78"/>
      <c r="AA64" s="223" t="s">
        <v>36</v>
      </c>
      <c r="AB64" s="223"/>
      <c r="AC64" s="223"/>
      <c r="AD64" s="78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/>
      <c r="AO64" s="78"/>
      <c r="AP64" s="78"/>
      <c r="AQ64" s="78"/>
      <c r="AR64" s="78"/>
      <c r="AS64" s="78"/>
      <c r="AT64" s="78"/>
      <c r="AU64" s="78"/>
      <c r="AV64" s="78"/>
      <c r="AW64" s="37"/>
      <c r="AX64" s="37"/>
      <c r="AY64" s="37"/>
      <c r="AZ64" s="37"/>
      <c r="BA64" s="41"/>
      <c r="BB64" s="45"/>
      <c r="BC64" s="42"/>
      <c r="BD64" s="42"/>
      <c r="BE64" s="1"/>
    </row>
    <row r="65" spans="1:57" ht="18.75" customHeight="1" x14ac:dyDescent="0.2">
      <c r="A65" s="1"/>
      <c r="B65" s="42"/>
      <c r="C65" s="42"/>
      <c r="D65" s="42"/>
      <c r="E65" s="42"/>
      <c r="F65" s="148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1"/>
      <c r="AR65" s="151"/>
      <c r="AS65" s="151"/>
      <c r="AT65" s="151"/>
      <c r="AU65" s="151"/>
      <c r="AV65" s="151"/>
      <c r="AW65" s="54"/>
      <c r="AX65" s="54"/>
      <c r="AY65" s="54"/>
      <c r="AZ65" s="54"/>
      <c r="BA65" s="99"/>
      <c r="BB65" s="45"/>
      <c r="BC65" s="42"/>
      <c r="BD65" s="42"/>
      <c r="BE65" s="1"/>
    </row>
    <row r="66" spans="1:57" ht="11.25" customHeight="1" x14ac:dyDescent="0.2">
      <c r="A66" s="1"/>
      <c r="B66" s="42"/>
      <c r="C66" s="42"/>
      <c r="D66" s="42"/>
      <c r="E66" s="42"/>
      <c r="F66" s="295" t="s">
        <v>666</v>
      </c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7"/>
      <c r="AQ66" s="270" t="s">
        <v>500</v>
      </c>
      <c r="AR66" s="245"/>
      <c r="AS66" s="245"/>
      <c r="AT66" s="245"/>
      <c r="AU66" s="245"/>
      <c r="AV66" s="245"/>
      <c r="AW66" s="245"/>
      <c r="AX66" s="245"/>
      <c r="AY66" s="108"/>
      <c r="AZ66" s="108"/>
      <c r="BA66" s="41"/>
      <c r="BB66" s="45"/>
      <c r="BC66" s="42"/>
      <c r="BD66" s="42"/>
      <c r="BE66" s="1"/>
    </row>
    <row r="67" spans="1:57" ht="5.25" customHeight="1" x14ac:dyDescent="0.2">
      <c r="A67" s="1"/>
      <c r="B67" s="42"/>
      <c r="C67" s="42"/>
      <c r="D67" s="42"/>
      <c r="E67" s="42"/>
      <c r="F67" s="47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63"/>
      <c r="AR67" s="63"/>
      <c r="AS67" s="63"/>
      <c r="AT67" s="63"/>
      <c r="AU67" s="63"/>
      <c r="AV67" s="63"/>
      <c r="AW67" s="37"/>
      <c r="AX67" s="37"/>
      <c r="AY67" s="37"/>
      <c r="AZ67" s="37"/>
      <c r="BA67" s="41"/>
      <c r="BB67" s="45"/>
      <c r="BC67" s="42"/>
      <c r="BD67" s="42"/>
      <c r="BE67" s="1"/>
    </row>
    <row r="68" spans="1:57" ht="9.75" customHeight="1" x14ac:dyDescent="0.2">
      <c r="A68" s="1"/>
      <c r="B68" s="42"/>
      <c r="C68" s="42"/>
      <c r="D68" s="42"/>
      <c r="E68" s="42"/>
      <c r="F68" s="222" t="s">
        <v>37</v>
      </c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46"/>
      <c r="BB68" s="45"/>
      <c r="BC68" s="42"/>
      <c r="BD68" s="42"/>
      <c r="BE68" s="1"/>
    </row>
    <row r="69" spans="1:57" ht="9.75" customHeight="1" x14ac:dyDescent="0.2">
      <c r="A69" s="1"/>
      <c r="B69" s="42"/>
      <c r="C69" s="42"/>
      <c r="D69" s="42"/>
      <c r="E69" s="42"/>
      <c r="F69" s="222" t="s">
        <v>38</v>
      </c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46"/>
      <c r="BB69" s="45"/>
      <c r="BC69" s="42"/>
      <c r="BD69" s="42"/>
      <c r="BE69" s="1"/>
    </row>
    <row r="70" spans="1:57" ht="9.75" customHeight="1" x14ac:dyDescent="0.2">
      <c r="A70" s="1"/>
      <c r="B70" s="42"/>
      <c r="C70" s="42"/>
      <c r="D70" s="42"/>
      <c r="E70" s="42"/>
      <c r="F70" s="77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63"/>
      <c r="AR70" s="63"/>
      <c r="AS70" s="63"/>
      <c r="AT70" s="63"/>
      <c r="AU70" s="63"/>
      <c r="AV70" s="63"/>
      <c r="AW70" s="37"/>
      <c r="AX70" s="37"/>
      <c r="AY70" s="37"/>
      <c r="AZ70" s="37"/>
      <c r="BA70" s="41"/>
      <c r="BB70" s="45"/>
      <c r="BC70" s="42"/>
      <c r="BD70" s="42"/>
      <c r="BE70" s="1"/>
    </row>
    <row r="71" spans="1:57" ht="16.5" customHeight="1" x14ac:dyDescent="0.2">
      <c r="A71" s="1"/>
      <c r="B71" s="42"/>
      <c r="C71" s="42"/>
      <c r="D71" s="42"/>
      <c r="E71" s="42"/>
      <c r="F71" s="206"/>
      <c r="G71" s="49"/>
      <c r="H71" s="223" t="s">
        <v>501</v>
      </c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46"/>
      <c r="BB71" s="45"/>
      <c r="BC71" s="42"/>
      <c r="BD71" s="42"/>
      <c r="BE71" s="1"/>
    </row>
    <row r="72" spans="1:57" ht="13.5" customHeight="1" x14ac:dyDescent="0.2">
      <c r="A72" s="1"/>
      <c r="B72" s="42"/>
      <c r="C72" s="42"/>
      <c r="D72" s="42"/>
      <c r="E72" s="42"/>
      <c r="F72" s="152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1"/>
      <c r="AR72" s="151"/>
      <c r="AS72" s="151"/>
      <c r="AT72" s="151"/>
      <c r="AU72" s="151"/>
      <c r="AV72" s="151"/>
      <c r="AW72" s="54"/>
      <c r="AX72" s="54"/>
      <c r="AY72" s="54"/>
      <c r="AZ72" s="54"/>
      <c r="BA72" s="99"/>
      <c r="BB72" s="45"/>
      <c r="BC72" s="42"/>
      <c r="BD72" s="42"/>
      <c r="BE72" s="1"/>
    </row>
    <row r="73" spans="1:57" ht="11.25" customHeight="1" x14ac:dyDescent="0.2">
      <c r="A73" s="1"/>
      <c r="B73" s="42"/>
      <c r="C73" s="42"/>
      <c r="D73" s="42"/>
      <c r="E73" s="42"/>
      <c r="F73" s="295" t="s">
        <v>667</v>
      </c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6"/>
      <c r="AH73" s="297"/>
      <c r="AI73" s="186"/>
      <c r="AJ73" s="186"/>
      <c r="AK73" s="39"/>
      <c r="AL73" s="39"/>
      <c r="AM73" s="39"/>
      <c r="AN73" s="39"/>
      <c r="AO73" s="39"/>
      <c r="AP73" s="39"/>
      <c r="AQ73" s="63"/>
      <c r="AR73" s="63"/>
      <c r="AS73" s="63"/>
      <c r="AT73" s="63"/>
      <c r="AU73" s="63"/>
      <c r="AV73" s="63"/>
      <c r="AW73" s="37"/>
      <c r="AX73" s="37"/>
      <c r="AY73" s="37"/>
      <c r="AZ73" s="37"/>
      <c r="BA73" s="41"/>
      <c r="BB73" s="45"/>
      <c r="BC73" s="42"/>
      <c r="BD73" s="42"/>
      <c r="BE73" s="1"/>
    </row>
    <row r="74" spans="1:57" ht="8.25" customHeight="1" x14ac:dyDescent="0.2">
      <c r="A74" s="1"/>
      <c r="B74" s="42"/>
      <c r="C74" s="42"/>
      <c r="D74" s="42"/>
      <c r="E74" s="42"/>
      <c r="F74" s="35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63"/>
      <c r="AR74" s="63"/>
      <c r="AS74" s="63"/>
      <c r="AT74" s="63"/>
      <c r="AU74" s="63"/>
      <c r="AV74" s="63"/>
      <c r="AW74" s="37"/>
      <c r="AX74" s="37"/>
      <c r="AY74" s="37"/>
      <c r="AZ74" s="37"/>
      <c r="BA74" s="41"/>
      <c r="BB74" s="45"/>
      <c r="BC74" s="42"/>
      <c r="BD74" s="42"/>
      <c r="BE74" s="1"/>
    </row>
    <row r="75" spans="1:57" ht="8.25" customHeight="1" x14ac:dyDescent="0.2">
      <c r="A75" s="1"/>
      <c r="B75" s="42"/>
      <c r="C75" s="42"/>
      <c r="D75" s="42"/>
      <c r="E75" s="42"/>
      <c r="F75" s="35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63"/>
      <c r="AR75" s="63"/>
      <c r="AS75" s="63"/>
      <c r="AT75" s="63"/>
      <c r="AU75" s="63"/>
      <c r="AV75" s="63"/>
      <c r="AW75" s="37"/>
      <c r="AX75" s="37"/>
      <c r="AY75" s="37"/>
      <c r="AZ75" s="37"/>
      <c r="BA75" s="41"/>
      <c r="BB75" s="45"/>
      <c r="BC75" s="42"/>
      <c r="BD75" s="42"/>
      <c r="BE75" s="1"/>
    </row>
    <row r="76" spans="1:57" ht="16.5" customHeight="1" x14ac:dyDescent="0.2">
      <c r="A76" s="1"/>
      <c r="B76" s="42"/>
      <c r="C76" s="42"/>
      <c r="D76" s="42"/>
      <c r="E76" s="42"/>
      <c r="F76" s="222" t="s">
        <v>502</v>
      </c>
      <c r="G76" s="223"/>
      <c r="H76" s="223"/>
      <c r="I76" s="223"/>
      <c r="J76" s="223"/>
      <c r="K76" s="223"/>
      <c r="L76" s="223"/>
      <c r="M76" s="51"/>
      <c r="N76" s="299" t="s">
        <v>39</v>
      </c>
      <c r="O76" s="299"/>
      <c r="P76" s="299"/>
      <c r="Q76" s="299"/>
      <c r="R76" s="306"/>
      <c r="S76" s="306"/>
      <c r="T76" s="306"/>
      <c r="U76" s="306"/>
      <c r="V76" s="306"/>
      <c r="W76" s="306"/>
      <c r="X76" s="51"/>
      <c r="Y76" s="51"/>
      <c r="Z76" s="299" t="s">
        <v>512</v>
      </c>
      <c r="AA76" s="299"/>
      <c r="AB76" s="299"/>
      <c r="AC76" s="299"/>
      <c r="AD76" s="299"/>
      <c r="AE76" s="299"/>
      <c r="AF76" s="299"/>
      <c r="AG76" s="299"/>
      <c r="AH76" s="299"/>
      <c r="AI76" s="299"/>
      <c r="AJ76" s="306"/>
      <c r="AK76" s="306"/>
      <c r="AL76" s="306"/>
      <c r="AM76" s="306"/>
      <c r="AN76" s="299" t="s">
        <v>511</v>
      </c>
      <c r="AO76" s="299"/>
      <c r="AP76" s="299"/>
      <c r="AQ76" s="299"/>
      <c r="AR76" s="299"/>
      <c r="AS76" s="299"/>
      <c r="AT76" s="299"/>
      <c r="AU76" s="299"/>
      <c r="AV76" s="299"/>
      <c r="AW76" s="299"/>
      <c r="AX76" s="306"/>
      <c r="AY76" s="306"/>
      <c r="AZ76" s="306"/>
      <c r="BA76" s="307"/>
      <c r="BB76" s="45"/>
      <c r="BC76" s="42"/>
      <c r="BD76" s="42"/>
      <c r="BE76" s="1"/>
    </row>
    <row r="77" spans="1:57" ht="4.5" customHeight="1" x14ac:dyDescent="0.2">
      <c r="A77" s="1"/>
      <c r="B77" s="42"/>
      <c r="C77" s="42"/>
      <c r="D77" s="42"/>
      <c r="E77" s="42"/>
      <c r="F77" s="154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99"/>
      <c r="BB77" s="45"/>
      <c r="BC77" s="42"/>
      <c r="BD77" s="42"/>
      <c r="BE77" s="1"/>
    </row>
    <row r="78" spans="1:57" ht="5.25" customHeight="1" x14ac:dyDescent="0.2">
      <c r="A78" s="1"/>
      <c r="B78" s="42"/>
      <c r="C78" s="42"/>
      <c r="D78" s="42"/>
      <c r="E78" s="42"/>
      <c r="F78" s="50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45"/>
      <c r="BC78" s="42"/>
      <c r="BD78" s="42"/>
      <c r="BE78" s="1"/>
    </row>
    <row r="79" spans="1:57" ht="16.5" customHeight="1" x14ac:dyDescent="0.2">
      <c r="A79" s="1"/>
      <c r="B79" s="42"/>
      <c r="C79" s="42"/>
      <c r="D79" s="42"/>
      <c r="E79" s="42"/>
      <c r="F79" s="90" t="s">
        <v>503</v>
      </c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52"/>
      <c r="AE79" s="52"/>
      <c r="AF79" s="51"/>
      <c r="AG79" s="51"/>
      <c r="AH79" s="51"/>
      <c r="AI79" s="51"/>
      <c r="AJ79" s="51"/>
      <c r="AK79" s="51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45"/>
      <c r="BC79" s="42"/>
      <c r="BD79" s="42"/>
      <c r="BE79" s="1"/>
    </row>
    <row r="80" spans="1:57" ht="4.5" customHeight="1" x14ac:dyDescent="0.2">
      <c r="A80" s="1"/>
      <c r="B80" s="42"/>
      <c r="C80" s="42"/>
      <c r="D80" s="42"/>
      <c r="E80" s="42"/>
      <c r="F80" s="154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99"/>
      <c r="BB80" s="45"/>
      <c r="BC80" s="42"/>
      <c r="BD80" s="42"/>
      <c r="BE80" s="1"/>
    </row>
    <row r="81" spans="1:57" ht="12" customHeight="1" x14ac:dyDescent="0.2">
      <c r="A81" s="1"/>
      <c r="B81" s="42"/>
      <c r="C81" s="42"/>
      <c r="D81" s="42"/>
      <c r="E81" s="42"/>
      <c r="F81" s="50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45"/>
      <c r="BC81" s="42"/>
      <c r="BD81" s="42"/>
      <c r="BE81" s="1"/>
    </row>
    <row r="82" spans="1:57" ht="16.5" customHeight="1" x14ac:dyDescent="0.2">
      <c r="A82" s="1"/>
      <c r="B82" s="42"/>
      <c r="C82" s="42"/>
      <c r="D82" s="42"/>
      <c r="E82" s="42"/>
      <c r="F82" s="302" t="s">
        <v>504</v>
      </c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51"/>
      <c r="R82" s="211"/>
      <c r="S82" s="265" t="s">
        <v>40</v>
      </c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51"/>
      <c r="AE82" s="207"/>
      <c r="AF82" s="51"/>
      <c r="AG82" s="304" t="s">
        <v>545</v>
      </c>
      <c r="AH82" s="304"/>
      <c r="AI82" s="304"/>
      <c r="AJ82" s="304"/>
      <c r="AK82" s="304"/>
      <c r="AL82" s="304"/>
      <c r="AM82" s="304"/>
      <c r="AN82" s="304"/>
      <c r="AO82" s="37"/>
      <c r="AP82" s="212"/>
      <c r="AQ82" s="304" t="s">
        <v>45</v>
      </c>
      <c r="AR82" s="304"/>
      <c r="AS82" s="304"/>
      <c r="AT82" s="304"/>
      <c r="AU82" s="304"/>
      <c r="AV82" s="304"/>
      <c r="AW82" s="304"/>
      <c r="AX82" s="304"/>
      <c r="AY82" s="304"/>
      <c r="AZ82" s="304"/>
      <c r="BA82" s="305"/>
      <c r="BB82" s="45"/>
      <c r="BC82" s="42"/>
      <c r="BD82" s="42"/>
      <c r="BE82" s="1"/>
    </row>
    <row r="83" spans="1:57" ht="9" customHeight="1" x14ac:dyDescent="0.2">
      <c r="A83" s="1"/>
      <c r="B83" s="42"/>
      <c r="C83" s="42"/>
      <c r="D83" s="42"/>
      <c r="E83" s="42"/>
      <c r="F83" s="53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99"/>
      <c r="BB83" s="45"/>
      <c r="BC83" s="42"/>
      <c r="BD83" s="42"/>
      <c r="BE83" s="1"/>
    </row>
    <row r="84" spans="1:57" ht="15" customHeight="1" thickBot="1" x14ac:dyDescent="0.25">
      <c r="A84" s="1"/>
      <c r="B84" s="42"/>
      <c r="C84" s="42"/>
      <c r="D84" s="42"/>
      <c r="E84" s="55"/>
      <c r="F84" s="42"/>
      <c r="G84" s="42"/>
      <c r="H84" s="196"/>
      <c r="I84" s="239" t="s">
        <v>645</v>
      </c>
      <c r="J84" s="239"/>
      <c r="K84" s="239"/>
      <c r="L84" s="239"/>
      <c r="M84" s="239"/>
      <c r="N84" s="239"/>
      <c r="O84" s="239"/>
      <c r="P84" s="239"/>
      <c r="Q84" s="239"/>
      <c r="R84" s="239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158"/>
      <c r="AH84" s="159"/>
      <c r="AI84" s="159"/>
      <c r="AJ84" s="159"/>
      <c r="AK84" s="159"/>
      <c r="AL84" s="159"/>
      <c r="AM84" s="42"/>
      <c r="AN84" s="42"/>
      <c r="AO84" s="42"/>
      <c r="AP84" s="42"/>
      <c r="AQ84" s="254" t="s">
        <v>645</v>
      </c>
      <c r="AR84" s="254"/>
      <c r="AS84" s="254"/>
      <c r="AT84" s="254"/>
      <c r="AU84" s="254"/>
      <c r="AV84" s="254"/>
      <c r="AW84" s="254"/>
      <c r="AX84" s="254"/>
      <c r="AY84" s="254"/>
      <c r="AZ84" s="254"/>
      <c r="BA84" s="196"/>
      <c r="BB84" s="56"/>
      <c r="BC84" s="42"/>
      <c r="BD84" s="42"/>
      <c r="BE84" s="1"/>
    </row>
    <row r="85" spans="1:57" ht="6" customHeight="1" x14ac:dyDescent="0.2">
      <c r="A85" s="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1"/>
    </row>
    <row r="86" spans="1:57" ht="6.75" customHeight="1" x14ac:dyDescent="0.2">
      <c r="A86" s="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1"/>
    </row>
    <row r="87" spans="1:57" ht="4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 hidden="1" customHeight="1" x14ac:dyDescent="0.2">
      <c r="Q88" s="61"/>
    </row>
    <row r="89" spans="1:57" ht="15.75" hidden="1" customHeight="1" x14ac:dyDescent="0.2">
      <c r="Q89" s="61"/>
    </row>
    <row r="90" spans="1:57" ht="18.75" hidden="1" customHeight="1" x14ac:dyDescent="0.2">
      <c r="Q90" s="61"/>
    </row>
    <row r="91" spans="1:57" ht="13.5" hidden="1" customHeight="1" x14ac:dyDescent="0.2">
      <c r="Q91" s="61"/>
    </row>
    <row r="92" spans="1:57" ht="19.5" hidden="1" customHeight="1" x14ac:dyDescent="0.2">
      <c r="Q92" s="61"/>
    </row>
    <row r="93" spans="1:57" ht="15" hidden="1" customHeight="1" x14ac:dyDescent="0.2">
      <c r="Q93" s="61"/>
    </row>
    <row r="94" spans="1:57" ht="19.5" hidden="1" customHeight="1" x14ac:dyDescent="0.2">
      <c r="Q94" s="61"/>
    </row>
    <row r="95" spans="1:57" ht="18.75" hidden="1" customHeight="1" x14ac:dyDescent="0.2">
      <c r="Q95" s="61"/>
    </row>
    <row r="96" spans="1:57" ht="15" hidden="1" customHeight="1" x14ac:dyDescent="0.2">
      <c r="Q96" s="61"/>
    </row>
    <row r="97" spans="17:17" ht="11.25" hidden="1" customHeight="1" x14ac:dyDescent="0.2">
      <c r="Q97" s="61"/>
    </row>
    <row r="98" spans="17:17" ht="15.75" hidden="1" customHeight="1" x14ac:dyDescent="0.2">
      <c r="Q98" s="61"/>
    </row>
    <row r="99" spans="17:17" ht="13.5" hidden="1" customHeight="1" x14ac:dyDescent="0.2">
      <c r="Q99" s="61"/>
    </row>
    <row r="100" spans="17:17" ht="15" hidden="1" customHeight="1" x14ac:dyDescent="0.2">
      <c r="Q100" s="61"/>
    </row>
    <row r="101" spans="17:17" ht="15" hidden="1" customHeight="1" x14ac:dyDescent="0.2">
      <c r="Q101" s="61"/>
    </row>
    <row r="102" spans="17:17" ht="17.25" hidden="1" customHeight="1" x14ac:dyDescent="0.2">
      <c r="Q102" s="61"/>
    </row>
    <row r="103" spans="17:17" ht="15" hidden="1" customHeight="1" x14ac:dyDescent="0.2">
      <c r="Q103" s="61"/>
    </row>
    <row r="104" spans="17:17" ht="12.75" hidden="1" customHeight="1" x14ac:dyDescent="0.2">
      <c r="Q104" s="61"/>
    </row>
    <row r="105" spans="17:17" ht="16.5" hidden="1" customHeight="1" x14ac:dyDescent="0.2">
      <c r="Q105" s="61"/>
    </row>
    <row r="106" spans="17:17" ht="15" hidden="1" customHeight="1" x14ac:dyDescent="0.2">
      <c r="Q106" s="61"/>
    </row>
    <row r="107" spans="17:17" ht="19.5" hidden="1" customHeight="1" x14ac:dyDescent="0.2">
      <c r="Q107" s="61"/>
    </row>
    <row r="108" spans="17:17" ht="24" hidden="1" customHeight="1" x14ac:dyDescent="0.2">
      <c r="Q108" s="61"/>
    </row>
    <row r="109" spans="17:17" ht="19.5" hidden="1" customHeight="1" x14ac:dyDescent="0.2">
      <c r="Q109" s="61"/>
    </row>
    <row r="110" spans="17:17" ht="17.25" hidden="1" customHeight="1" x14ac:dyDescent="0.2">
      <c r="Q110" s="61"/>
    </row>
    <row r="111" spans="17:17" ht="22.5" hidden="1" customHeight="1" x14ac:dyDescent="0.2">
      <c r="Q111" s="61"/>
    </row>
    <row r="112" spans="17:17" ht="13.5" hidden="1" customHeight="1" x14ac:dyDescent="0.2">
      <c r="Q112" s="61"/>
    </row>
    <row r="113" spans="17:17" ht="11.25" hidden="1" customHeight="1" x14ac:dyDescent="0.2">
      <c r="Q113" s="61"/>
    </row>
    <row r="114" spans="17:17" ht="9.75" hidden="1" customHeight="1" x14ac:dyDescent="0.2">
      <c r="Q114" s="61"/>
    </row>
    <row r="115" spans="17:17" ht="6.75" hidden="1" customHeight="1" x14ac:dyDescent="0.2">
      <c r="Q115" s="61"/>
    </row>
    <row r="116" spans="17:17" ht="6" hidden="1" customHeight="1" x14ac:dyDescent="0.2">
      <c r="Q116" s="61"/>
    </row>
    <row r="117" spans="17:17" hidden="1" x14ac:dyDescent="0.2">
      <c r="Q117" s="61"/>
    </row>
    <row r="118" spans="17:17" hidden="1" x14ac:dyDescent="0.2">
      <c r="Q118" s="61"/>
    </row>
    <row r="119" spans="17:17" hidden="1" x14ac:dyDescent="0.2">
      <c r="Q119" s="61"/>
    </row>
    <row r="120" spans="17:17" hidden="1" x14ac:dyDescent="0.2">
      <c r="Q120" s="61"/>
    </row>
    <row r="121" spans="17:17" hidden="1" x14ac:dyDescent="0.2">
      <c r="Q121" s="61"/>
    </row>
    <row r="122" spans="17:17" hidden="1" x14ac:dyDescent="0.2">
      <c r="Q122" s="61"/>
    </row>
    <row r="123" spans="17:17" hidden="1" x14ac:dyDescent="0.2">
      <c r="Q123" s="61"/>
    </row>
    <row r="124" spans="17:17" hidden="1" x14ac:dyDescent="0.2">
      <c r="Q124" s="61"/>
    </row>
    <row r="125" spans="17:17" hidden="1" x14ac:dyDescent="0.2">
      <c r="Q125" s="61"/>
    </row>
    <row r="126" spans="17:17" hidden="1" x14ac:dyDescent="0.2">
      <c r="Q126" s="61"/>
    </row>
    <row r="127" spans="17:17" hidden="1" x14ac:dyDescent="0.2">
      <c r="Q127" s="61"/>
    </row>
    <row r="128" spans="17:17" hidden="1" x14ac:dyDescent="0.2">
      <c r="Q128" s="61"/>
    </row>
    <row r="129" spans="17:17" hidden="1" x14ac:dyDescent="0.2">
      <c r="Q129" s="61"/>
    </row>
    <row r="130" spans="17:17" hidden="1" x14ac:dyDescent="0.2">
      <c r="Q130" s="61"/>
    </row>
    <row r="131" spans="17:17" hidden="1" x14ac:dyDescent="0.2">
      <c r="Q131" s="61"/>
    </row>
    <row r="132" spans="17:17" hidden="1" x14ac:dyDescent="0.2">
      <c r="Q132" s="61"/>
    </row>
    <row r="133" spans="17:17" hidden="1" x14ac:dyDescent="0.2">
      <c r="Q133" s="61"/>
    </row>
    <row r="134" spans="17:17" hidden="1" x14ac:dyDescent="0.2">
      <c r="Q134" s="61"/>
    </row>
    <row r="135" spans="17:17" hidden="1" x14ac:dyDescent="0.2">
      <c r="Q135" s="61"/>
    </row>
    <row r="136" spans="17:17" hidden="1" x14ac:dyDescent="0.2">
      <c r="Q136" s="61"/>
    </row>
    <row r="137" spans="17:17" hidden="1" x14ac:dyDescent="0.2">
      <c r="Q137" s="61"/>
    </row>
    <row r="138" spans="17:17" hidden="1" x14ac:dyDescent="0.2">
      <c r="Q138" s="61"/>
    </row>
    <row r="139" spans="17:17" hidden="1" x14ac:dyDescent="0.2">
      <c r="Q139" s="61"/>
    </row>
    <row r="140" spans="17:17" hidden="1" x14ac:dyDescent="0.2">
      <c r="Q140" s="61"/>
    </row>
    <row r="141" spans="17:17" hidden="1" x14ac:dyDescent="0.2">
      <c r="Q141" s="61"/>
    </row>
    <row r="142" spans="17:17" hidden="1" x14ac:dyDescent="0.2">
      <c r="Q142" s="61"/>
    </row>
    <row r="143" spans="17:17" hidden="1" x14ac:dyDescent="0.2">
      <c r="Q143" s="61"/>
    </row>
    <row r="144" spans="17:17" hidden="1" x14ac:dyDescent="0.2">
      <c r="Q144" s="61"/>
    </row>
    <row r="145" spans="17:17" hidden="1" x14ac:dyDescent="0.2">
      <c r="Q145" s="61"/>
    </row>
    <row r="146" spans="17:17" hidden="1" x14ac:dyDescent="0.2">
      <c r="Q146" s="61"/>
    </row>
    <row r="147" spans="17:17" hidden="1" x14ac:dyDescent="0.2">
      <c r="Q147" s="61"/>
    </row>
    <row r="148" spans="17:17" hidden="1" x14ac:dyDescent="0.2">
      <c r="Q148" s="61"/>
    </row>
    <row r="149" spans="17:17" hidden="1" x14ac:dyDescent="0.2">
      <c r="Q149" s="61"/>
    </row>
    <row r="150" spans="17:17" hidden="1" x14ac:dyDescent="0.2">
      <c r="Q150" s="61"/>
    </row>
    <row r="151" spans="17:17" hidden="1" x14ac:dyDescent="0.2">
      <c r="Q151" s="61"/>
    </row>
    <row r="152" spans="17:17" hidden="1" x14ac:dyDescent="0.2">
      <c r="Q152" s="61"/>
    </row>
    <row r="153" spans="17:17" hidden="1" x14ac:dyDescent="0.2">
      <c r="Q153" s="61"/>
    </row>
    <row r="154" spans="17:17" hidden="1" x14ac:dyDescent="0.2">
      <c r="Q154" s="61"/>
    </row>
    <row r="155" spans="17:17" hidden="1" x14ac:dyDescent="0.2">
      <c r="Q155" s="61"/>
    </row>
    <row r="156" spans="17:17" hidden="1" x14ac:dyDescent="0.2">
      <c r="Q156" s="61"/>
    </row>
    <row r="157" spans="17:17" hidden="1" x14ac:dyDescent="0.2">
      <c r="Q157" s="61"/>
    </row>
    <row r="158" spans="17:17" hidden="1" x14ac:dyDescent="0.2">
      <c r="Q158" s="61"/>
    </row>
    <row r="159" spans="17:17" hidden="1" x14ac:dyDescent="0.2">
      <c r="Q159" s="61"/>
    </row>
    <row r="160" spans="17:17" hidden="1" x14ac:dyDescent="0.2">
      <c r="Q160" s="61"/>
    </row>
    <row r="161" spans="17:17" hidden="1" x14ac:dyDescent="0.2">
      <c r="Q161" s="61"/>
    </row>
    <row r="162" spans="17:17" hidden="1" x14ac:dyDescent="0.2">
      <c r="Q162" s="61"/>
    </row>
    <row r="163" spans="17:17" hidden="1" x14ac:dyDescent="0.2">
      <c r="Q163" s="61"/>
    </row>
    <row r="164" spans="17:17" hidden="1" x14ac:dyDescent="0.2">
      <c r="Q164" s="61"/>
    </row>
    <row r="165" spans="17:17" hidden="1" x14ac:dyDescent="0.2">
      <c r="Q165" s="61"/>
    </row>
    <row r="166" spans="17:17" hidden="1" x14ac:dyDescent="0.2">
      <c r="Q166" s="61"/>
    </row>
    <row r="167" spans="17:17" hidden="1" x14ac:dyDescent="0.2">
      <c r="Q167" s="61"/>
    </row>
    <row r="168" spans="17:17" hidden="1" x14ac:dyDescent="0.2">
      <c r="Q168" s="61"/>
    </row>
    <row r="169" spans="17:17" hidden="1" x14ac:dyDescent="0.2">
      <c r="Q169" s="61"/>
    </row>
    <row r="170" spans="17:17" hidden="1" x14ac:dyDescent="0.2">
      <c r="Q170" s="61"/>
    </row>
    <row r="171" spans="17:17" hidden="1" x14ac:dyDescent="0.2">
      <c r="Q171" s="61"/>
    </row>
    <row r="172" spans="17:17" hidden="1" x14ac:dyDescent="0.2">
      <c r="Q172" s="61"/>
    </row>
    <row r="173" spans="17:17" hidden="1" x14ac:dyDescent="0.2">
      <c r="Q173" s="61"/>
    </row>
    <row r="174" spans="17:17" hidden="1" x14ac:dyDescent="0.2">
      <c r="Q174" s="61"/>
    </row>
    <row r="175" spans="17:17" hidden="1" x14ac:dyDescent="0.2">
      <c r="Q175" s="61"/>
    </row>
    <row r="176" spans="17:17" hidden="1" x14ac:dyDescent="0.2">
      <c r="Q176" s="61"/>
    </row>
    <row r="177" spans="17:17" hidden="1" x14ac:dyDescent="0.2">
      <c r="Q177" s="61"/>
    </row>
    <row r="178" spans="17:17" hidden="1" x14ac:dyDescent="0.2">
      <c r="Q178" s="61"/>
    </row>
    <row r="179" spans="17:17" hidden="1" x14ac:dyDescent="0.2">
      <c r="Q179" s="61"/>
    </row>
    <row r="180" spans="17:17" hidden="1" x14ac:dyDescent="0.2">
      <c r="Q180" s="61"/>
    </row>
    <row r="181" spans="17:17" hidden="1" x14ac:dyDescent="0.2">
      <c r="Q181" s="61"/>
    </row>
    <row r="182" spans="17:17" hidden="1" x14ac:dyDescent="0.2">
      <c r="Q182" s="61"/>
    </row>
    <row r="183" spans="17:17" hidden="1" x14ac:dyDescent="0.2">
      <c r="Q183" s="61"/>
    </row>
    <row r="184" spans="17:17" hidden="1" x14ac:dyDescent="0.2">
      <c r="Q184" s="61"/>
    </row>
    <row r="185" spans="17:17" hidden="1" x14ac:dyDescent="0.2">
      <c r="Q185" s="61"/>
    </row>
    <row r="186" spans="17:17" hidden="1" x14ac:dyDescent="0.2">
      <c r="Q186" s="61"/>
    </row>
    <row r="187" spans="17:17" hidden="1" x14ac:dyDescent="0.2">
      <c r="Q187" s="61"/>
    </row>
    <row r="188" spans="17:17" hidden="1" x14ac:dyDescent="0.2">
      <c r="Q188" s="61"/>
    </row>
    <row r="189" spans="17:17" hidden="1" x14ac:dyDescent="0.2">
      <c r="Q189" s="61"/>
    </row>
    <row r="190" spans="17:17" hidden="1" x14ac:dyDescent="0.2">
      <c r="Q190" s="61"/>
    </row>
    <row r="191" spans="17:17" hidden="1" x14ac:dyDescent="0.2">
      <c r="Q191" s="61"/>
    </row>
    <row r="192" spans="17:17" hidden="1" x14ac:dyDescent="0.2">
      <c r="Q192" s="61"/>
    </row>
    <row r="193" spans="17:17" hidden="1" x14ac:dyDescent="0.2">
      <c r="Q193" s="61"/>
    </row>
    <row r="194" spans="17:17" hidden="1" x14ac:dyDescent="0.2">
      <c r="Q194" s="61"/>
    </row>
    <row r="195" spans="17:17" hidden="1" x14ac:dyDescent="0.2">
      <c r="Q195" s="61"/>
    </row>
    <row r="196" spans="17:17" hidden="1" x14ac:dyDescent="0.2">
      <c r="Q196" s="61"/>
    </row>
    <row r="197" spans="17:17" hidden="1" x14ac:dyDescent="0.2">
      <c r="Q197" s="61"/>
    </row>
    <row r="198" spans="17:17" hidden="1" x14ac:dyDescent="0.2">
      <c r="Q198" s="61"/>
    </row>
    <row r="199" spans="17:17" hidden="1" x14ac:dyDescent="0.2">
      <c r="Q199" s="61"/>
    </row>
  </sheetData>
  <sheetProtection sheet="1" objects="1" scenarios="1"/>
  <mergeCells count="111">
    <mergeCell ref="N76:Q76"/>
    <mergeCell ref="Z76:AI76"/>
    <mergeCell ref="R79:AC79"/>
    <mergeCell ref="F54:T54"/>
    <mergeCell ref="T64:U64"/>
    <mergeCell ref="F73:AH73"/>
    <mergeCell ref="F66:AP66"/>
    <mergeCell ref="AE64:AN64"/>
    <mergeCell ref="F62:AE62"/>
    <mergeCell ref="P24:AJ24"/>
    <mergeCell ref="Z42:AJ42"/>
    <mergeCell ref="Z46:AJ46"/>
    <mergeCell ref="Z52:AJ52"/>
    <mergeCell ref="P40:Y40"/>
    <mergeCell ref="P42:Y42"/>
    <mergeCell ref="AG58:AL58"/>
    <mergeCell ref="AN58:AQ58"/>
    <mergeCell ref="Q60:AW60"/>
    <mergeCell ref="AS58:AZ58"/>
    <mergeCell ref="AK31:BA31"/>
    <mergeCell ref="P32:Y32"/>
    <mergeCell ref="Z32:AJ32"/>
    <mergeCell ref="AK40:AR40"/>
    <mergeCell ref="AS40:BA40"/>
    <mergeCell ref="AK42:AR42"/>
    <mergeCell ref="AS42:BA42"/>
    <mergeCell ref="P34:Y34"/>
    <mergeCell ref="P33:Y33"/>
    <mergeCell ref="Z33:AJ33"/>
    <mergeCell ref="P38:Y38"/>
    <mergeCell ref="P18:BA18"/>
    <mergeCell ref="F7:M7"/>
    <mergeCell ref="F82:P82"/>
    <mergeCell ref="AL23:AP23"/>
    <mergeCell ref="P26:AB26"/>
    <mergeCell ref="P23:R23"/>
    <mergeCell ref="Q56:AE56"/>
    <mergeCell ref="F56:O56"/>
    <mergeCell ref="AN76:AW76"/>
    <mergeCell ref="Z50:AJ50"/>
    <mergeCell ref="F38:O38"/>
    <mergeCell ref="F40:O40"/>
    <mergeCell ref="AX76:BA76"/>
    <mergeCell ref="P21:Z21"/>
    <mergeCell ref="P20:R20"/>
    <mergeCell ref="AG82:AN82"/>
    <mergeCell ref="S82:AC82"/>
    <mergeCell ref="AC21:AM21"/>
    <mergeCell ref="P27:AE27"/>
    <mergeCell ref="Z36:AJ36"/>
    <mergeCell ref="Z38:AJ38"/>
    <mergeCell ref="Z40:AJ40"/>
    <mergeCell ref="P36:Y36"/>
    <mergeCell ref="P44:Y44"/>
    <mergeCell ref="P17:Q17"/>
    <mergeCell ref="P14:Y14"/>
    <mergeCell ref="F6:W6"/>
    <mergeCell ref="P15:BA15"/>
    <mergeCell ref="N7:AE7"/>
    <mergeCell ref="F10:W10"/>
    <mergeCell ref="F11:BA11"/>
    <mergeCell ref="F12:BA12"/>
    <mergeCell ref="H15:I15"/>
    <mergeCell ref="I84:R84"/>
    <mergeCell ref="AQ84:AZ84"/>
    <mergeCell ref="AK44:AR44"/>
    <mergeCell ref="AS44:BA44"/>
    <mergeCell ref="AK52:AR52"/>
    <mergeCell ref="AS52:BA52"/>
    <mergeCell ref="AK50:AR50"/>
    <mergeCell ref="AS50:BA50"/>
    <mergeCell ref="AK46:AR46"/>
    <mergeCell ref="AS46:BA46"/>
    <mergeCell ref="F48:O48"/>
    <mergeCell ref="F44:O44"/>
    <mergeCell ref="F46:O46"/>
    <mergeCell ref="F50:O50"/>
    <mergeCell ref="F52:O52"/>
    <mergeCell ref="Z44:AJ44"/>
    <mergeCell ref="AQ82:BA82"/>
    <mergeCell ref="AQ66:AX66"/>
    <mergeCell ref="P46:Y46"/>
    <mergeCell ref="P50:Y50"/>
    <mergeCell ref="P52:Y52"/>
    <mergeCell ref="R76:W76"/>
    <mergeCell ref="AJ76:AM76"/>
    <mergeCell ref="F76:L76"/>
    <mergeCell ref="E1:O1"/>
    <mergeCell ref="F68:BA68"/>
    <mergeCell ref="F69:BA69"/>
    <mergeCell ref="H71:BA71"/>
    <mergeCell ref="Q64:R64"/>
    <mergeCell ref="AA64:AC64"/>
    <mergeCell ref="Q58:AE58"/>
    <mergeCell ref="E3:BB3"/>
    <mergeCell ref="F34:O34"/>
    <mergeCell ref="F36:O36"/>
    <mergeCell ref="AS34:BA34"/>
    <mergeCell ref="Z34:AJ34"/>
    <mergeCell ref="AK34:AR34"/>
    <mergeCell ref="AK36:AR36"/>
    <mergeCell ref="AS36:BA36"/>
    <mergeCell ref="AK38:AR38"/>
    <mergeCell ref="AS38:BA38"/>
    <mergeCell ref="AK33:AR33"/>
    <mergeCell ref="AS33:BA33"/>
    <mergeCell ref="AL24:BA24"/>
    <mergeCell ref="F29:AU29"/>
    <mergeCell ref="AK32:AR32"/>
    <mergeCell ref="AS32:BA32"/>
    <mergeCell ref="P31:AJ31"/>
  </mergeCells>
  <phoneticPr fontId="4" type="noConversion"/>
  <pageMargins left="0" right="0" top="0" bottom="0" header="0" footer="0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33" r:id="rId4" name="Button 21">
              <controlPr defaultSize="0" print="0" autoFill="0" autoPict="0" macro="[0]!Drucken">
                <anchor moveWithCells="1" siz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4</xdr:col>
                    <xdr:colOff>66675</xdr:colOff>
                    <xdr:row>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5" name="Button 24">
              <controlPr defaultSize="0" print="0" autoFill="0" autoPict="0" macro="[0]!Bedienung">
                <anchor moveWithCells="1" sizeWithCells="1">
                  <from>
                    <xdr:col>44</xdr:col>
                    <xdr:colOff>142875</xdr:colOff>
                    <xdr:row>0</xdr:row>
                    <xdr:rowOff>9525</xdr:rowOff>
                  </from>
                  <to>
                    <xdr:col>53</xdr:col>
                    <xdr:colOff>0</xdr:colOff>
                    <xdr:row>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6" name="chkbEingabekontrolle1">
              <controlPr defaultSize="0" print="0" autoFill="0" autoLine="0" autoPict="0" macro="[0]!EingabeKontrolleEinAus">
                <anchor moveWithCells="1">
                  <from>
                    <xdr:col>37</xdr:col>
                    <xdr:colOff>19050</xdr:colOff>
                    <xdr:row>0</xdr:row>
                    <xdr:rowOff>0</xdr:rowOff>
                  </from>
                  <to>
                    <xdr:col>44</xdr:col>
                    <xdr:colOff>47625</xdr:colOff>
                    <xdr:row>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>
    <pageSetUpPr fitToPage="1"/>
  </sheetPr>
  <dimension ref="A1:BE171"/>
  <sheetViews>
    <sheetView showGridLines="0" showRowColHeaders="0" workbookViewId="0">
      <pane ySplit="1" topLeftCell="A19" activePane="bottomLeft" state="frozenSplit"/>
      <selection activeCell="F7" sqref="F7:AI7"/>
      <selection pane="bottomLeft" activeCell="E85" sqref="E85"/>
    </sheetView>
  </sheetViews>
  <sheetFormatPr baseColWidth="10" defaultColWidth="0" defaultRowHeight="12.75" zeroHeight="1" x14ac:dyDescent="0.2"/>
  <cols>
    <col min="1" max="1" width="0.85546875" customWidth="1"/>
    <col min="2" max="3" width="2.28515625" customWidth="1"/>
    <col min="4" max="4" width="2.7109375" customWidth="1"/>
    <col min="5" max="5" width="2.140625" customWidth="1"/>
    <col min="6" max="6" width="0.5703125" customWidth="1"/>
    <col min="7" max="8" width="2.5703125" customWidth="1"/>
    <col min="9" max="9" width="2.140625" customWidth="1"/>
    <col min="10" max="10" width="2.5703125" customWidth="1"/>
    <col min="11" max="11" width="0.5703125" customWidth="1"/>
    <col min="12" max="12" width="0.42578125" customWidth="1"/>
    <col min="13" max="13" width="2.140625" customWidth="1"/>
    <col min="14" max="14" width="2" customWidth="1"/>
    <col min="15" max="15" width="2.5703125" customWidth="1"/>
    <col min="16" max="16" width="0.5703125" customWidth="1"/>
    <col min="17" max="17" width="2.5703125" style="52" customWidth="1"/>
    <col min="18" max="18" width="2.28515625" customWidth="1"/>
    <col min="19" max="19" width="2.5703125" customWidth="1"/>
    <col min="20" max="20" width="3.140625" customWidth="1"/>
    <col min="21" max="21" width="2" customWidth="1"/>
    <col min="22" max="22" width="0.5703125" customWidth="1"/>
    <col min="23" max="23" width="2.5703125" customWidth="1"/>
    <col min="24" max="24" width="2" customWidth="1"/>
    <col min="25" max="25" width="0.5703125" customWidth="1"/>
    <col min="26" max="26" width="2.5703125" customWidth="1"/>
    <col min="27" max="27" width="2.28515625" customWidth="1"/>
    <col min="28" max="28" width="2.5703125" customWidth="1"/>
    <col min="29" max="29" width="0.5703125" customWidth="1"/>
    <col min="30" max="31" width="2.5703125" customWidth="1"/>
    <col min="32" max="32" width="1.42578125" customWidth="1"/>
    <col min="33" max="33" width="0.85546875" customWidth="1"/>
    <col min="34" max="34" width="2.5703125" customWidth="1"/>
    <col min="35" max="35" width="0.5703125" customWidth="1"/>
    <col min="36" max="36" width="2.5703125" customWidth="1"/>
    <col min="37" max="37" width="2.28515625" customWidth="1"/>
    <col min="38" max="38" width="2.5703125" customWidth="1"/>
    <col min="39" max="39" width="0.5703125" customWidth="1"/>
    <col min="40" max="40" width="1.7109375" customWidth="1"/>
    <col min="41" max="41" width="2.5703125" customWidth="1"/>
    <col min="42" max="42" width="0.28515625" customWidth="1"/>
    <col min="43" max="43" width="2.5703125" customWidth="1"/>
    <col min="44" max="44" width="2.28515625" customWidth="1"/>
    <col min="45" max="45" width="0.28515625" customWidth="1"/>
    <col min="46" max="46" width="0.5703125" customWidth="1"/>
    <col min="47" max="47" width="2.5703125" customWidth="1"/>
    <col min="48" max="48" width="2.28515625" customWidth="1"/>
    <col min="49" max="49" width="2.85546875" customWidth="1"/>
    <col min="50" max="50" width="2" customWidth="1"/>
    <col min="51" max="51" width="2.85546875" customWidth="1"/>
    <col min="52" max="52" width="2.28515625" customWidth="1"/>
    <col min="53" max="53" width="2.7109375" customWidth="1"/>
    <col min="54" max="56" width="2.5703125" customWidth="1"/>
    <col min="57" max="57" width="0.85546875" customWidth="1"/>
    <col min="58" max="16384" width="11.42578125" hidden="1"/>
  </cols>
  <sheetData>
    <row r="1" spans="1:57" ht="18" customHeight="1" x14ac:dyDescent="0.2">
      <c r="A1" s="1"/>
      <c r="B1" s="1"/>
      <c r="C1" s="199" t="s">
        <v>654</v>
      </c>
      <c r="D1" s="217" t="s">
        <v>466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9" customHeight="1" x14ac:dyDescent="0.2">
      <c r="A3" s="1"/>
      <c r="B3" s="42"/>
      <c r="C3" s="42"/>
      <c r="D3" s="253" t="s">
        <v>113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42"/>
      <c r="BC3" s="42"/>
      <c r="BD3" s="42"/>
      <c r="BE3" s="1"/>
    </row>
    <row r="4" spans="1:57" ht="9" customHeight="1" thickBot="1" x14ac:dyDescent="0.25">
      <c r="A4" s="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1"/>
    </row>
    <row r="5" spans="1:57" ht="15" customHeight="1" x14ac:dyDescent="0.2">
      <c r="A5" s="1"/>
      <c r="B5" s="42"/>
      <c r="C5" s="42"/>
      <c r="D5" s="4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4"/>
      <c r="BB5" s="42"/>
      <c r="BC5" s="42"/>
      <c r="BD5" s="42"/>
      <c r="BE5" s="1"/>
    </row>
    <row r="6" spans="1:57" ht="5.25" customHeight="1" x14ac:dyDescent="0.2">
      <c r="A6" s="1"/>
      <c r="B6" s="42"/>
      <c r="C6" s="42"/>
      <c r="D6" s="42"/>
      <c r="E6" s="267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93"/>
      <c r="AW6" s="93"/>
      <c r="AX6" s="93"/>
      <c r="AY6" s="93"/>
      <c r="AZ6" s="94"/>
      <c r="BA6" s="45"/>
      <c r="BB6" s="42"/>
      <c r="BC6" s="42"/>
      <c r="BD6" s="42"/>
      <c r="BE6" s="1"/>
    </row>
    <row r="7" spans="1:57" ht="16.5" customHeight="1" x14ac:dyDescent="0.2">
      <c r="A7" s="1"/>
      <c r="B7" s="42"/>
      <c r="C7" s="42"/>
      <c r="D7" s="42"/>
      <c r="E7" s="228" t="s">
        <v>80</v>
      </c>
      <c r="F7" s="229"/>
      <c r="G7" s="229"/>
      <c r="H7" s="229"/>
      <c r="I7" s="229"/>
      <c r="J7" s="229"/>
      <c r="K7" s="229"/>
      <c r="L7" s="269" t="str">
        <f>IF(ZFaSteuernummer="","",ZFaSteuernummer)</f>
        <v/>
      </c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52"/>
      <c r="AD7" s="52"/>
      <c r="AE7" s="52"/>
      <c r="AF7" s="52"/>
      <c r="AG7" s="52"/>
      <c r="AH7" s="104"/>
      <c r="AI7" s="104"/>
      <c r="AJ7" s="52"/>
      <c r="AK7" s="52"/>
      <c r="AL7" s="52"/>
      <c r="AM7" s="52"/>
      <c r="AN7" s="52"/>
      <c r="AO7" s="52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41"/>
      <c r="BA7" s="45"/>
      <c r="BB7" s="42"/>
      <c r="BC7" s="42"/>
      <c r="BD7" s="42"/>
      <c r="BE7" s="1"/>
    </row>
    <row r="8" spans="1:57" ht="5.25" customHeight="1" x14ac:dyDescent="0.2">
      <c r="A8" s="1"/>
      <c r="B8" s="42"/>
      <c r="C8" s="42"/>
      <c r="D8" s="42"/>
      <c r="E8" s="148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54"/>
      <c r="AW8" s="54"/>
      <c r="AX8" s="54"/>
      <c r="AY8" s="119"/>
      <c r="AZ8" s="120"/>
      <c r="BA8" s="45"/>
      <c r="BB8" s="42"/>
      <c r="BC8" s="42"/>
      <c r="BD8" s="42"/>
      <c r="BE8" s="1"/>
    </row>
    <row r="9" spans="1:57" ht="13.5" customHeight="1" x14ac:dyDescent="0.2">
      <c r="A9" s="1"/>
      <c r="B9" s="42"/>
      <c r="C9" s="42"/>
      <c r="D9" s="42"/>
      <c r="E9" s="270" t="s">
        <v>505</v>
      </c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37"/>
      <c r="AY9" s="37"/>
      <c r="AZ9" s="41"/>
      <c r="BA9" s="45"/>
      <c r="BB9" s="42"/>
      <c r="BC9" s="42"/>
      <c r="BD9" s="42"/>
      <c r="BE9" s="1"/>
    </row>
    <row r="10" spans="1:57" ht="3" customHeight="1" x14ac:dyDescent="0.2">
      <c r="A10" s="1"/>
      <c r="B10" s="42"/>
      <c r="C10" s="42"/>
      <c r="D10" s="42"/>
      <c r="E10" s="77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37"/>
      <c r="AW10" s="37"/>
      <c r="AX10" s="37"/>
      <c r="AY10" s="37"/>
      <c r="AZ10" s="41"/>
      <c r="BA10" s="45"/>
      <c r="BB10" s="42"/>
      <c r="BC10" s="42"/>
      <c r="BD10" s="42"/>
      <c r="BE10" s="1"/>
    </row>
    <row r="11" spans="1:57" ht="6.75" customHeight="1" x14ac:dyDescent="0.2">
      <c r="A11" s="1"/>
      <c r="B11" s="42"/>
      <c r="C11" s="42"/>
      <c r="D11" s="42"/>
      <c r="E11" s="219" t="s">
        <v>445</v>
      </c>
      <c r="F11" s="216"/>
      <c r="G11" s="216"/>
      <c r="H11" s="216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37"/>
      <c r="AW11" s="37"/>
      <c r="AX11" s="37"/>
      <c r="AY11" s="37"/>
      <c r="AZ11" s="41"/>
      <c r="BA11" s="45"/>
      <c r="BB11" s="42"/>
      <c r="BC11" s="42"/>
      <c r="BD11" s="42"/>
      <c r="BE11" s="1"/>
    </row>
    <row r="12" spans="1:57" ht="16.5" customHeight="1" x14ac:dyDescent="0.2">
      <c r="A12" s="1"/>
      <c r="B12" s="42"/>
      <c r="C12" s="42"/>
      <c r="D12" s="42"/>
      <c r="E12" s="218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5"/>
      <c r="BA12" s="45"/>
      <c r="BB12" s="42"/>
      <c r="BC12" s="42"/>
      <c r="BD12" s="42"/>
      <c r="BE12" s="1"/>
    </row>
    <row r="13" spans="1:57" ht="2.25" customHeight="1" x14ac:dyDescent="0.2">
      <c r="A13" s="1"/>
      <c r="B13" s="42"/>
      <c r="C13" s="42"/>
      <c r="D13" s="42"/>
      <c r="E13" s="7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37"/>
      <c r="AW13" s="37"/>
      <c r="AX13" s="37"/>
      <c r="AY13" s="37"/>
      <c r="AZ13" s="41"/>
      <c r="BA13" s="45"/>
      <c r="BB13" s="42"/>
      <c r="BC13" s="42"/>
      <c r="BD13" s="42"/>
      <c r="BE13" s="1"/>
    </row>
    <row r="14" spans="1:57" ht="6.75" customHeight="1" x14ac:dyDescent="0.2">
      <c r="A14" s="1"/>
      <c r="B14" s="42"/>
      <c r="C14" s="42"/>
      <c r="D14" s="42"/>
      <c r="E14" s="219" t="s">
        <v>549</v>
      </c>
      <c r="F14" s="216"/>
      <c r="G14" s="216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288" t="s">
        <v>552</v>
      </c>
      <c r="AO14" s="288"/>
      <c r="AP14" s="288"/>
      <c r="AQ14" s="78"/>
      <c r="AR14" s="78"/>
      <c r="AS14" s="78"/>
      <c r="AT14" s="78"/>
      <c r="AU14" s="78"/>
      <c r="AV14" s="216" t="s">
        <v>553</v>
      </c>
      <c r="AW14" s="216"/>
      <c r="AX14" s="216"/>
      <c r="AY14" s="216"/>
      <c r="AZ14" s="41"/>
      <c r="BA14" s="45"/>
      <c r="BB14" s="42"/>
      <c r="BC14" s="42"/>
      <c r="BD14" s="42"/>
      <c r="BE14" s="1"/>
    </row>
    <row r="15" spans="1:57" ht="16.5" customHeight="1" x14ac:dyDescent="0.2">
      <c r="A15" s="1"/>
      <c r="B15" s="42"/>
      <c r="C15" s="42"/>
      <c r="D15" s="42"/>
      <c r="E15" s="218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78"/>
      <c r="AM15" s="78"/>
      <c r="AN15" s="214"/>
      <c r="AO15" s="214"/>
      <c r="AP15" s="214"/>
      <c r="AQ15" s="214"/>
      <c r="AR15" s="214"/>
      <c r="AS15" s="214"/>
      <c r="AT15" s="78"/>
      <c r="AU15" s="78"/>
      <c r="AV15" s="214"/>
      <c r="AW15" s="214"/>
      <c r="AX15" s="214"/>
      <c r="AY15" s="214"/>
      <c r="AZ15" s="215"/>
      <c r="BA15" s="45"/>
      <c r="BB15" s="42"/>
      <c r="BC15" s="42"/>
      <c r="BD15" s="42"/>
      <c r="BE15" s="1"/>
    </row>
    <row r="16" spans="1:57" ht="2.25" customHeight="1" x14ac:dyDescent="0.2">
      <c r="A16" s="1"/>
      <c r="B16" s="42"/>
      <c r="C16" s="42"/>
      <c r="D16" s="42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37"/>
      <c r="AW16" s="37"/>
      <c r="AX16" s="37"/>
      <c r="AY16" s="37"/>
      <c r="AZ16" s="41"/>
      <c r="BA16" s="45"/>
      <c r="BB16" s="42"/>
      <c r="BC16" s="42"/>
      <c r="BD16" s="42"/>
      <c r="BE16" s="1"/>
    </row>
    <row r="17" spans="1:57" ht="6.75" customHeight="1" x14ac:dyDescent="0.2">
      <c r="A17" s="1"/>
      <c r="B17" s="42"/>
      <c r="C17" s="42"/>
      <c r="D17" s="42"/>
      <c r="E17" s="219" t="s">
        <v>86</v>
      </c>
      <c r="F17" s="216"/>
      <c r="G17" s="216"/>
      <c r="H17" s="216"/>
      <c r="I17" s="78"/>
      <c r="J17" s="78"/>
      <c r="K17" s="78"/>
      <c r="L17" s="78"/>
      <c r="M17" s="78"/>
      <c r="N17" s="216" t="s">
        <v>446</v>
      </c>
      <c r="O17" s="216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37"/>
      <c r="AW17" s="37"/>
      <c r="AX17" s="37"/>
      <c r="AY17" s="37"/>
      <c r="AZ17" s="41"/>
      <c r="BA17" s="45"/>
      <c r="BB17" s="42"/>
      <c r="BC17" s="42"/>
      <c r="BD17" s="42"/>
      <c r="BE17" s="1"/>
    </row>
    <row r="18" spans="1:57" ht="16.5" customHeight="1" x14ac:dyDescent="0.2">
      <c r="A18" s="1"/>
      <c r="B18" s="42"/>
      <c r="C18" s="42"/>
      <c r="D18" s="42"/>
      <c r="E18" s="218"/>
      <c r="F18" s="214"/>
      <c r="G18" s="214"/>
      <c r="H18" s="214"/>
      <c r="I18" s="214"/>
      <c r="J18" s="214"/>
      <c r="K18" s="78"/>
      <c r="L18" s="78"/>
      <c r="M18" s="78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5"/>
      <c r="BA18" s="45"/>
      <c r="BB18" s="42"/>
      <c r="BC18" s="42"/>
      <c r="BD18" s="42"/>
      <c r="BE18" s="1"/>
    </row>
    <row r="19" spans="1:57" ht="9.75" customHeight="1" x14ac:dyDescent="0.2">
      <c r="A19" s="1"/>
      <c r="B19" s="42"/>
      <c r="C19" s="42"/>
      <c r="D19" s="42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37"/>
      <c r="AW19" s="37"/>
      <c r="AX19" s="37"/>
      <c r="AY19" s="37"/>
      <c r="AZ19" s="41"/>
      <c r="BA19" s="45"/>
      <c r="BB19" s="42"/>
      <c r="BC19" s="42"/>
      <c r="BD19" s="42"/>
      <c r="BE19" s="1"/>
    </row>
    <row r="20" spans="1:57" ht="11.25" customHeight="1" x14ac:dyDescent="0.2">
      <c r="A20" s="1"/>
      <c r="B20" s="42"/>
      <c r="C20" s="42"/>
      <c r="D20" s="42"/>
      <c r="E20" s="295" t="s">
        <v>668</v>
      </c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7"/>
      <c r="AG20" s="66"/>
      <c r="AH20" s="186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40"/>
      <c r="AW20" s="40"/>
      <c r="AX20" s="40"/>
      <c r="AY20" s="40"/>
      <c r="AZ20" s="67"/>
      <c r="BA20" s="45"/>
      <c r="BB20" s="42"/>
      <c r="BC20" s="42"/>
      <c r="BD20" s="42"/>
      <c r="BE20" s="1"/>
    </row>
    <row r="21" spans="1:57" ht="12" customHeight="1" x14ac:dyDescent="0.2">
      <c r="A21" s="1"/>
      <c r="B21" s="42"/>
      <c r="C21" s="42"/>
      <c r="D21" s="42"/>
      <c r="E21" s="235" t="s">
        <v>507</v>
      </c>
      <c r="F21" s="236"/>
      <c r="G21" s="236"/>
      <c r="H21" s="236"/>
      <c r="I21" s="236"/>
      <c r="J21" s="236"/>
      <c r="K21" s="236"/>
      <c r="L21" s="236"/>
      <c r="M21" s="236"/>
      <c r="N21" s="236"/>
      <c r="O21" s="78"/>
      <c r="P21" s="78"/>
      <c r="Q21" s="78"/>
      <c r="R21" s="299" t="s">
        <v>485</v>
      </c>
      <c r="S21" s="299"/>
      <c r="T21" s="299"/>
      <c r="U21" s="299"/>
      <c r="V21" s="299"/>
      <c r="W21" s="299"/>
      <c r="X21" s="299"/>
      <c r="Y21" s="299"/>
      <c r="Z21" s="299"/>
      <c r="AA21" s="299"/>
      <c r="AB21" s="78"/>
      <c r="AC21" s="78"/>
      <c r="AD21" s="78"/>
      <c r="AE21" s="299" t="s">
        <v>486</v>
      </c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78"/>
      <c r="AQ21" s="78"/>
      <c r="AR21" s="78"/>
      <c r="AS21" s="78"/>
      <c r="AT21" s="78"/>
      <c r="AU21" s="78"/>
      <c r="AV21" s="37"/>
      <c r="AW21" s="37"/>
      <c r="AX21" s="37"/>
      <c r="AY21" s="37"/>
      <c r="AZ21" s="41"/>
      <c r="BA21" s="45"/>
      <c r="BB21" s="42"/>
      <c r="BC21" s="42"/>
      <c r="BD21" s="42"/>
      <c r="BE21" s="1"/>
    </row>
    <row r="22" spans="1:57" ht="9.75" customHeight="1" x14ac:dyDescent="0.2">
      <c r="A22" s="1"/>
      <c r="B22" s="42"/>
      <c r="C22" s="42"/>
      <c r="D22" s="42"/>
      <c r="E22" s="77"/>
      <c r="F22" s="78"/>
      <c r="G22" s="223" t="s">
        <v>513</v>
      </c>
      <c r="H22" s="223"/>
      <c r="I22" s="223"/>
      <c r="J22" s="223"/>
      <c r="K22" s="78"/>
      <c r="L22" s="78"/>
      <c r="M22" s="78"/>
      <c r="N22" s="78"/>
      <c r="O22" s="78"/>
      <c r="P22" s="78"/>
      <c r="Q22" s="78"/>
      <c r="R22" s="316" t="s">
        <v>487</v>
      </c>
      <c r="S22" s="316"/>
      <c r="T22" s="316"/>
      <c r="U22" s="316"/>
      <c r="V22" s="316"/>
      <c r="W22" s="316"/>
      <c r="X22" s="316"/>
      <c r="Y22" s="316"/>
      <c r="Z22" s="316"/>
      <c r="AA22" s="316"/>
      <c r="AB22" s="78"/>
      <c r="AC22" s="78"/>
      <c r="AD22" s="78"/>
      <c r="AE22" s="316" t="s">
        <v>487</v>
      </c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78"/>
      <c r="AQ22" s="78"/>
      <c r="AR22" s="78"/>
      <c r="AS22" s="78"/>
      <c r="AT22" s="78"/>
      <c r="AU22" s="78"/>
      <c r="AV22" s="37"/>
      <c r="AW22" s="37"/>
      <c r="AX22" s="37"/>
      <c r="AY22" s="37"/>
      <c r="AZ22" s="41"/>
      <c r="BA22" s="45"/>
      <c r="BB22" s="42"/>
      <c r="BC22" s="42"/>
      <c r="BD22" s="42"/>
      <c r="BE22" s="1"/>
    </row>
    <row r="23" spans="1:57" ht="4.5" customHeight="1" x14ac:dyDescent="0.2">
      <c r="A23" s="1"/>
      <c r="B23" s="42"/>
      <c r="C23" s="42"/>
      <c r="D23" s="42"/>
      <c r="E23" s="7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37"/>
      <c r="AW23" s="37"/>
      <c r="AX23" s="37"/>
      <c r="AY23" s="37"/>
      <c r="AZ23" s="41"/>
      <c r="BA23" s="45"/>
      <c r="BB23" s="42"/>
      <c r="BC23" s="42"/>
      <c r="BD23" s="42"/>
      <c r="BE23" s="1"/>
    </row>
    <row r="24" spans="1:57" ht="16.5" customHeight="1" x14ac:dyDescent="0.2">
      <c r="A24" s="1"/>
      <c r="B24" s="42"/>
      <c r="C24" s="42"/>
      <c r="D24" s="42"/>
      <c r="E24" s="77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78"/>
      <c r="AC24" s="78"/>
      <c r="AD24" s="78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78"/>
      <c r="AR24" s="78"/>
      <c r="AS24" s="78"/>
      <c r="AT24" s="78"/>
      <c r="AU24" s="78"/>
      <c r="AV24" s="37"/>
      <c r="AW24" s="37"/>
      <c r="AX24" s="37"/>
      <c r="AY24" s="37"/>
      <c r="AZ24" s="41"/>
      <c r="BA24" s="45"/>
      <c r="BB24" s="42"/>
      <c r="BC24" s="42"/>
      <c r="BD24" s="42"/>
      <c r="BE24" s="1"/>
    </row>
    <row r="25" spans="1:57" ht="9" customHeight="1" x14ac:dyDescent="0.2">
      <c r="A25" s="1"/>
      <c r="B25" s="42"/>
      <c r="C25" s="42"/>
      <c r="D25" s="42"/>
      <c r="E25" s="7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37"/>
      <c r="AW25" s="37"/>
      <c r="AX25" s="37"/>
      <c r="AY25" s="37"/>
      <c r="AZ25" s="41"/>
      <c r="BA25" s="45"/>
      <c r="BB25" s="42"/>
      <c r="BC25" s="42"/>
      <c r="BD25" s="42"/>
      <c r="BE25" s="1"/>
    </row>
    <row r="26" spans="1:57" ht="13.5" customHeight="1" x14ac:dyDescent="0.2">
      <c r="A26" s="1"/>
      <c r="B26" s="42"/>
      <c r="C26" s="42"/>
      <c r="D26" s="42"/>
      <c r="E26" s="244" t="s">
        <v>20</v>
      </c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161"/>
      <c r="AP26" s="161"/>
      <c r="AQ26" s="161"/>
      <c r="AR26" s="161"/>
      <c r="AS26" s="161"/>
      <c r="AT26" s="161"/>
      <c r="AU26" s="161"/>
      <c r="AV26" s="40"/>
      <c r="AW26" s="40"/>
      <c r="AX26" s="40"/>
      <c r="AY26" s="40"/>
      <c r="AZ26" s="67"/>
      <c r="BA26" s="45"/>
      <c r="BB26" s="42"/>
      <c r="BC26" s="42"/>
      <c r="BD26" s="42"/>
      <c r="BE26" s="1"/>
    </row>
    <row r="27" spans="1:57" ht="6.75" customHeight="1" x14ac:dyDescent="0.2">
      <c r="A27" s="1"/>
      <c r="B27" s="42"/>
      <c r="C27" s="42"/>
      <c r="D27" s="42"/>
      <c r="E27" s="235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63"/>
      <c r="AP27" s="63"/>
      <c r="AQ27" s="63"/>
      <c r="AR27" s="63"/>
      <c r="AS27" s="63"/>
      <c r="AT27" s="63"/>
      <c r="AU27" s="63"/>
      <c r="AV27" s="37"/>
      <c r="AW27" s="37"/>
      <c r="AX27" s="37"/>
      <c r="AY27" s="37"/>
      <c r="AZ27" s="41"/>
      <c r="BA27" s="45"/>
      <c r="BB27" s="42"/>
      <c r="BC27" s="42"/>
      <c r="BD27" s="42"/>
      <c r="BE27" s="1"/>
    </row>
    <row r="28" spans="1:57" ht="10.5" customHeight="1" x14ac:dyDescent="0.2">
      <c r="A28" s="1"/>
      <c r="B28" s="42"/>
      <c r="C28" s="42"/>
      <c r="D28" s="42"/>
      <c r="E28" s="222" t="s">
        <v>514</v>
      </c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37"/>
      <c r="AX28" s="37"/>
      <c r="AY28" s="37"/>
      <c r="AZ28" s="41"/>
      <c r="BA28" s="45"/>
      <c r="BB28" s="42"/>
      <c r="BC28" s="42"/>
      <c r="BD28" s="42"/>
      <c r="BE28" s="1"/>
    </row>
    <row r="29" spans="1:57" ht="5.25" customHeight="1" x14ac:dyDescent="0.2">
      <c r="A29" s="1"/>
      <c r="B29" s="42"/>
      <c r="C29" s="42"/>
      <c r="D29" s="42"/>
      <c r="E29" s="35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63"/>
      <c r="AP29" s="63"/>
      <c r="AQ29" s="63"/>
      <c r="AR29" s="63"/>
      <c r="AS29" s="63"/>
      <c r="AT29" s="63"/>
      <c r="AU29" s="63"/>
      <c r="AV29" s="37"/>
      <c r="AW29" s="37"/>
      <c r="AX29" s="37"/>
      <c r="AY29" s="37"/>
      <c r="AZ29" s="41"/>
      <c r="BA29" s="45"/>
      <c r="BB29" s="42"/>
      <c r="BC29" s="42"/>
      <c r="BD29" s="42"/>
      <c r="BE29" s="1"/>
    </row>
    <row r="30" spans="1:57" ht="16.5" customHeight="1" x14ac:dyDescent="0.2">
      <c r="A30" s="1"/>
      <c r="B30" s="42"/>
      <c r="C30" s="42"/>
      <c r="D30" s="42"/>
      <c r="E30" s="206"/>
      <c r="F30" s="51"/>
      <c r="G30" s="223" t="s">
        <v>440</v>
      </c>
      <c r="H30" s="223"/>
      <c r="I30" s="51"/>
      <c r="J30" s="51"/>
      <c r="K30" s="51"/>
      <c r="L30" s="51"/>
      <c r="M30" s="207"/>
      <c r="N30" s="223" t="s">
        <v>21</v>
      </c>
      <c r="O30" s="223"/>
      <c r="P30" s="51"/>
      <c r="Q30" s="51"/>
      <c r="R30" s="299" t="s">
        <v>22</v>
      </c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02"/>
      <c r="AH30" s="51"/>
      <c r="AI30" s="51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41"/>
      <c r="BA30" s="45"/>
      <c r="BB30" s="42"/>
      <c r="BC30" s="42"/>
      <c r="BD30" s="42"/>
      <c r="BE30" s="1"/>
    </row>
    <row r="31" spans="1:57" ht="5.25" customHeight="1" x14ac:dyDescent="0.2">
      <c r="A31" s="1"/>
      <c r="B31" s="42"/>
      <c r="C31" s="42"/>
      <c r="D31" s="42"/>
      <c r="E31" s="4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45"/>
      <c r="BB31" s="42"/>
      <c r="BC31" s="42"/>
      <c r="BD31" s="42"/>
      <c r="BE31" s="1"/>
    </row>
    <row r="32" spans="1:57" ht="18.75" customHeight="1" x14ac:dyDescent="0.2">
      <c r="A32" s="1"/>
      <c r="B32" s="42"/>
      <c r="C32" s="42"/>
      <c r="D32" s="42"/>
      <c r="E32" s="244" t="s">
        <v>515</v>
      </c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16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67"/>
      <c r="BA32" s="45"/>
      <c r="BB32" s="42"/>
      <c r="BC32" s="42"/>
      <c r="BD32" s="42"/>
      <c r="BE32" s="1"/>
    </row>
    <row r="33" spans="1:57" ht="5.25" customHeight="1" x14ac:dyDescent="0.2">
      <c r="A33" s="1"/>
      <c r="B33" s="42"/>
      <c r="C33" s="42"/>
      <c r="D33" s="42"/>
      <c r="E33" s="5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41"/>
      <c r="BA33" s="45"/>
      <c r="BB33" s="42"/>
      <c r="BC33" s="42"/>
      <c r="BD33" s="42"/>
      <c r="BE33" s="1"/>
    </row>
    <row r="34" spans="1:57" ht="16.5" customHeight="1" x14ac:dyDescent="0.2">
      <c r="A34" s="1"/>
      <c r="B34" s="42"/>
      <c r="C34" s="42"/>
      <c r="D34" s="42"/>
      <c r="E34" s="206"/>
      <c r="F34" s="106"/>
      <c r="G34" s="265" t="s">
        <v>23</v>
      </c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41"/>
      <c r="BA34" s="45"/>
      <c r="BB34" s="42"/>
      <c r="BC34" s="42"/>
      <c r="BD34" s="42"/>
      <c r="BE34" s="1"/>
    </row>
    <row r="35" spans="1:57" ht="2.25" customHeight="1" x14ac:dyDescent="0.2">
      <c r="A35" s="1"/>
      <c r="B35" s="42"/>
      <c r="C35" s="42"/>
      <c r="D35" s="42"/>
      <c r="E35" s="105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41"/>
      <c r="BA35" s="45"/>
      <c r="BB35" s="42"/>
      <c r="BC35" s="42"/>
      <c r="BD35" s="42"/>
      <c r="BE35" s="1"/>
    </row>
    <row r="36" spans="1:57" ht="10.5" customHeight="1" x14ac:dyDescent="0.2">
      <c r="A36" s="1"/>
      <c r="B36" s="42"/>
      <c r="C36" s="42"/>
      <c r="D36" s="42"/>
      <c r="E36" s="105"/>
      <c r="F36" s="106"/>
      <c r="G36" s="223" t="s">
        <v>24</v>
      </c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46"/>
      <c r="BA36" s="45"/>
      <c r="BB36" s="42"/>
      <c r="BC36" s="42"/>
      <c r="BD36" s="42"/>
      <c r="BE36" s="1"/>
    </row>
    <row r="37" spans="1:57" ht="3.75" customHeight="1" x14ac:dyDescent="0.2">
      <c r="A37" s="1"/>
      <c r="B37" s="42"/>
      <c r="C37" s="42"/>
      <c r="D37" s="42"/>
      <c r="E37" s="105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1"/>
      <c r="BA37" s="45"/>
      <c r="BB37" s="42"/>
      <c r="BC37" s="42"/>
      <c r="BD37" s="42"/>
      <c r="BE37" s="1"/>
    </row>
    <row r="38" spans="1:57" ht="10.5" customHeight="1" x14ac:dyDescent="0.2">
      <c r="A38" s="1"/>
      <c r="B38" s="42"/>
      <c r="C38" s="42"/>
      <c r="D38" s="42"/>
      <c r="E38" s="105"/>
      <c r="F38" s="106"/>
      <c r="G38" s="317" t="s">
        <v>0</v>
      </c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8"/>
      <c r="BA38" s="45"/>
      <c r="BB38" s="42"/>
      <c r="BC38" s="42"/>
      <c r="BD38" s="42"/>
      <c r="BE38" s="1"/>
    </row>
    <row r="39" spans="1:57" ht="10.5" customHeight="1" x14ac:dyDescent="0.2">
      <c r="A39" s="1"/>
      <c r="B39" s="42"/>
      <c r="C39" s="42"/>
      <c r="D39" s="42"/>
      <c r="E39" s="105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41"/>
      <c r="BA39" s="45"/>
      <c r="BB39" s="42"/>
      <c r="BC39" s="42"/>
      <c r="BD39" s="42"/>
      <c r="BE39" s="1"/>
    </row>
    <row r="40" spans="1:57" ht="16.5" customHeight="1" x14ac:dyDescent="0.2">
      <c r="A40" s="1"/>
      <c r="B40" s="42"/>
      <c r="C40" s="42"/>
      <c r="D40" s="42"/>
      <c r="E40" s="206"/>
      <c r="F40" s="106"/>
      <c r="G40" s="265" t="s">
        <v>25</v>
      </c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41"/>
      <c r="BA40" s="45"/>
      <c r="BB40" s="42"/>
      <c r="BC40" s="42"/>
      <c r="BD40" s="42"/>
      <c r="BE40" s="1"/>
    </row>
    <row r="41" spans="1:57" ht="9.75" customHeight="1" x14ac:dyDescent="0.2">
      <c r="A41" s="1"/>
      <c r="B41" s="42"/>
      <c r="C41" s="42"/>
      <c r="D41" s="42"/>
      <c r="E41" s="105"/>
      <c r="F41" s="107"/>
      <c r="G41" s="223" t="s">
        <v>1</v>
      </c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46"/>
      <c r="BA41" s="45"/>
      <c r="BB41" s="42"/>
      <c r="BC41" s="42"/>
      <c r="BD41" s="42"/>
      <c r="BE41" s="1"/>
    </row>
    <row r="42" spans="1:57" ht="9.75" customHeight="1" x14ac:dyDescent="0.2">
      <c r="A42" s="1"/>
      <c r="B42" s="42"/>
      <c r="C42" s="42"/>
      <c r="D42" s="42"/>
      <c r="E42" s="105"/>
      <c r="F42" s="107"/>
      <c r="G42" s="223" t="s">
        <v>26</v>
      </c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46"/>
      <c r="BA42" s="45"/>
      <c r="BB42" s="42"/>
      <c r="BC42" s="42"/>
      <c r="BD42" s="42"/>
      <c r="BE42" s="1"/>
    </row>
    <row r="43" spans="1:57" ht="7.5" customHeight="1" x14ac:dyDescent="0.2">
      <c r="A43" s="1"/>
      <c r="B43" s="42"/>
      <c r="C43" s="42"/>
      <c r="D43" s="42"/>
      <c r="E43" s="162"/>
      <c r="F43" s="16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99"/>
      <c r="BA43" s="45"/>
      <c r="BB43" s="42"/>
      <c r="BC43" s="42"/>
      <c r="BD43" s="42"/>
      <c r="BE43" s="1"/>
    </row>
    <row r="44" spans="1:57" ht="11.25" customHeight="1" x14ac:dyDescent="0.2">
      <c r="A44" s="1"/>
      <c r="B44" s="42"/>
      <c r="C44" s="42"/>
      <c r="D44" s="42"/>
      <c r="E44" s="244" t="s">
        <v>516</v>
      </c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45"/>
      <c r="BB44" s="42"/>
      <c r="BC44" s="42"/>
      <c r="BD44" s="42"/>
      <c r="BE44" s="1"/>
    </row>
    <row r="45" spans="1:57" ht="8.25" customHeight="1" x14ac:dyDescent="0.2">
      <c r="A45" s="1"/>
      <c r="B45" s="42"/>
      <c r="C45" s="42"/>
      <c r="D45" s="42"/>
      <c r="E45" s="235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45"/>
      <c r="BB45" s="42"/>
      <c r="BC45" s="42"/>
      <c r="BD45" s="42"/>
      <c r="BE45" s="1"/>
    </row>
    <row r="46" spans="1:57" ht="16.5" customHeight="1" x14ac:dyDescent="0.2">
      <c r="A46" s="1"/>
      <c r="B46" s="42"/>
      <c r="C46" s="42"/>
      <c r="D46" s="42"/>
      <c r="E46" s="222" t="s">
        <v>27</v>
      </c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45"/>
      <c r="BB46" s="42"/>
      <c r="BC46" s="42"/>
      <c r="BD46" s="42"/>
      <c r="BE46" s="1"/>
    </row>
    <row r="47" spans="1:57" ht="5.25" customHeight="1" x14ac:dyDescent="0.2">
      <c r="A47" s="1"/>
      <c r="B47" s="42"/>
      <c r="C47" s="42"/>
      <c r="D47" s="42"/>
      <c r="E47" s="105"/>
      <c r="F47" s="10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45"/>
      <c r="BB47" s="42"/>
      <c r="BC47" s="42"/>
      <c r="BD47" s="42"/>
      <c r="BE47" s="1"/>
    </row>
    <row r="48" spans="1:57" ht="6.75" customHeight="1" x14ac:dyDescent="0.2">
      <c r="A48" s="1"/>
      <c r="B48" s="42"/>
      <c r="C48" s="42"/>
      <c r="D48" s="42"/>
      <c r="E48" s="219" t="s">
        <v>70</v>
      </c>
      <c r="F48" s="216"/>
      <c r="G48" s="216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79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45"/>
      <c r="BB48" s="42"/>
      <c r="BC48" s="42"/>
      <c r="BD48" s="42"/>
      <c r="BE48" s="1"/>
    </row>
    <row r="49" spans="1:57" ht="16.5" customHeight="1" x14ac:dyDescent="0.2">
      <c r="A49" s="1"/>
      <c r="B49" s="42"/>
      <c r="C49" s="42"/>
      <c r="D49" s="42"/>
      <c r="E49" s="218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5"/>
      <c r="BA49" s="45"/>
      <c r="BB49" s="42"/>
      <c r="BC49" s="42"/>
      <c r="BD49" s="42"/>
      <c r="BE49" s="1"/>
    </row>
    <row r="50" spans="1:57" ht="2.25" customHeight="1" x14ac:dyDescent="0.2">
      <c r="A50" s="1"/>
      <c r="B50" s="42"/>
      <c r="C50" s="42"/>
      <c r="D50" s="42"/>
      <c r="E50" s="237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45"/>
      <c r="BB50" s="42"/>
      <c r="BC50" s="42"/>
      <c r="BD50" s="42"/>
      <c r="BE50" s="1"/>
    </row>
    <row r="51" spans="1:57" ht="6.75" customHeight="1" x14ac:dyDescent="0.2">
      <c r="A51" s="1"/>
      <c r="B51" s="42"/>
      <c r="C51" s="42"/>
      <c r="D51" s="42"/>
      <c r="E51" s="219" t="s">
        <v>549</v>
      </c>
      <c r="F51" s="216"/>
      <c r="G51" s="216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5"/>
      <c r="AE51" s="37"/>
      <c r="AF51" s="37"/>
      <c r="AG51" s="37"/>
      <c r="AH51" s="37"/>
      <c r="AI51" s="37"/>
      <c r="AJ51" s="37"/>
      <c r="AK51" s="37"/>
      <c r="AL51" s="37"/>
      <c r="AM51" s="37"/>
      <c r="AN51" s="216" t="s">
        <v>552</v>
      </c>
      <c r="AO51" s="216"/>
      <c r="AP51" s="216"/>
      <c r="AQ51" s="37"/>
      <c r="AR51" s="37"/>
      <c r="AS51" s="37"/>
      <c r="AT51" s="37"/>
      <c r="AU51" s="37"/>
      <c r="AV51" s="216" t="s">
        <v>553</v>
      </c>
      <c r="AW51" s="216"/>
      <c r="AX51" s="216"/>
      <c r="AY51" s="216"/>
      <c r="AZ51" s="37"/>
      <c r="BA51" s="45"/>
      <c r="BB51" s="42"/>
      <c r="BC51" s="42"/>
      <c r="BD51" s="42"/>
      <c r="BE51" s="1"/>
    </row>
    <row r="52" spans="1:57" ht="16.5" customHeight="1" x14ac:dyDescent="0.2">
      <c r="A52" s="1"/>
      <c r="B52" s="42"/>
      <c r="C52" s="42"/>
      <c r="D52" s="42"/>
      <c r="E52" s="218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52"/>
      <c r="AM52" s="52"/>
      <c r="AN52" s="214"/>
      <c r="AO52" s="214"/>
      <c r="AP52" s="214"/>
      <c r="AQ52" s="214"/>
      <c r="AR52" s="214"/>
      <c r="AS52" s="214"/>
      <c r="AT52" s="52"/>
      <c r="AU52" s="104"/>
      <c r="AV52" s="214"/>
      <c r="AW52" s="214"/>
      <c r="AX52" s="214"/>
      <c r="AY52" s="214"/>
      <c r="AZ52" s="215"/>
      <c r="BA52" s="45"/>
      <c r="BB52" s="42"/>
      <c r="BC52" s="42"/>
      <c r="BD52" s="42"/>
      <c r="BE52" s="1"/>
    </row>
    <row r="53" spans="1:57" ht="2.25" customHeight="1" x14ac:dyDescent="0.2">
      <c r="A53" s="1"/>
      <c r="B53" s="42"/>
      <c r="C53" s="42"/>
      <c r="D53" s="42"/>
      <c r="E53" s="4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45"/>
      <c r="BB53" s="42"/>
      <c r="BC53" s="42"/>
      <c r="BD53" s="42"/>
      <c r="BE53" s="1"/>
    </row>
    <row r="54" spans="1:57" ht="6.75" customHeight="1" x14ac:dyDescent="0.2">
      <c r="A54" s="1"/>
      <c r="B54" s="42"/>
      <c r="C54" s="42"/>
      <c r="D54" s="42"/>
      <c r="E54" s="219" t="s">
        <v>86</v>
      </c>
      <c r="F54" s="216"/>
      <c r="G54" s="216"/>
      <c r="H54" s="216"/>
      <c r="I54" s="37"/>
      <c r="J54" s="37"/>
      <c r="K54" s="37"/>
      <c r="L54" s="37"/>
      <c r="M54" s="37"/>
      <c r="N54" s="216" t="s">
        <v>446</v>
      </c>
      <c r="O54" s="216"/>
      <c r="P54" s="83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45"/>
      <c r="BB54" s="42"/>
      <c r="BC54" s="42"/>
      <c r="BD54" s="42"/>
      <c r="BE54" s="1"/>
    </row>
    <row r="55" spans="1:57" ht="16.5" customHeight="1" x14ac:dyDescent="0.2">
      <c r="A55" s="1"/>
      <c r="B55" s="42"/>
      <c r="C55" s="42"/>
      <c r="D55" s="42"/>
      <c r="E55" s="218"/>
      <c r="F55" s="214"/>
      <c r="G55" s="214"/>
      <c r="H55" s="214"/>
      <c r="I55" s="214"/>
      <c r="J55" s="214"/>
      <c r="K55" s="52"/>
      <c r="L55" s="52"/>
      <c r="M55" s="52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5"/>
      <c r="BA55" s="45"/>
      <c r="BB55" s="42"/>
      <c r="BC55" s="42"/>
      <c r="BD55" s="42"/>
      <c r="BE55" s="1"/>
    </row>
    <row r="56" spans="1:57" ht="2.25" customHeight="1" x14ac:dyDescent="0.2">
      <c r="A56" s="1"/>
      <c r="B56" s="42"/>
      <c r="C56" s="42"/>
      <c r="D56" s="42"/>
      <c r="E56" s="47"/>
      <c r="F56" s="37"/>
      <c r="G56" s="37"/>
      <c r="H56" s="37"/>
      <c r="I56" s="37"/>
      <c r="J56" s="37"/>
      <c r="K56" s="52"/>
      <c r="L56" s="52"/>
      <c r="M56" s="52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45"/>
      <c r="BB56" s="42"/>
      <c r="BC56" s="42"/>
      <c r="BD56" s="42"/>
      <c r="BE56" s="1"/>
    </row>
    <row r="57" spans="1:57" ht="6.75" customHeight="1" x14ac:dyDescent="0.2">
      <c r="A57" s="1"/>
      <c r="B57" s="42"/>
      <c r="C57" s="42"/>
      <c r="D57" s="42"/>
      <c r="E57" s="219" t="s">
        <v>86</v>
      </c>
      <c r="F57" s="216"/>
      <c r="G57" s="216"/>
      <c r="H57" s="216"/>
      <c r="I57" s="37"/>
      <c r="J57" s="37"/>
      <c r="K57" s="52"/>
      <c r="L57" s="52"/>
      <c r="M57" s="52"/>
      <c r="N57" s="216" t="s">
        <v>550</v>
      </c>
      <c r="O57" s="216"/>
      <c r="P57" s="216"/>
      <c r="Q57" s="216"/>
      <c r="R57" s="216"/>
      <c r="S57" s="83"/>
      <c r="T57" s="83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216" t="s">
        <v>551</v>
      </c>
      <c r="AV57" s="216"/>
      <c r="AW57" s="216"/>
      <c r="AX57" s="37"/>
      <c r="AY57" s="37"/>
      <c r="AZ57" s="83"/>
      <c r="BA57" s="45"/>
      <c r="BB57" s="42"/>
      <c r="BC57" s="42"/>
      <c r="BD57" s="42"/>
      <c r="BE57" s="1"/>
    </row>
    <row r="58" spans="1:57" ht="16.5" customHeight="1" x14ac:dyDescent="0.2">
      <c r="A58" s="1"/>
      <c r="B58" s="42"/>
      <c r="C58" s="42"/>
      <c r="D58" s="42"/>
      <c r="E58" s="218"/>
      <c r="F58" s="214"/>
      <c r="G58" s="214"/>
      <c r="H58" s="214"/>
      <c r="I58" s="214"/>
      <c r="J58" s="214"/>
      <c r="K58" s="52"/>
      <c r="L58" s="52"/>
      <c r="M58" s="52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37"/>
      <c r="AS58" s="37"/>
      <c r="AT58" s="37"/>
      <c r="AU58" s="214"/>
      <c r="AV58" s="214"/>
      <c r="AW58" s="214"/>
      <c r="AX58" s="214"/>
      <c r="AY58" s="214"/>
      <c r="AZ58" s="215"/>
      <c r="BA58" s="45"/>
      <c r="BB58" s="42"/>
      <c r="BC58" s="42"/>
      <c r="BD58" s="42"/>
      <c r="BE58" s="1"/>
    </row>
    <row r="59" spans="1:57" ht="2.25" customHeight="1" x14ac:dyDescent="0.2">
      <c r="A59" s="1"/>
      <c r="B59" s="42"/>
      <c r="C59" s="42"/>
      <c r="D59" s="42"/>
      <c r="E59" s="82"/>
      <c r="F59" s="83"/>
      <c r="G59" s="83"/>
      <c r="H59" s="83"/>
      <c r="I59" s="37"/>
      <c r="J59" s="37"/>
      <c r="K59" s="52"/>
      <c r="L59" s="52"/>
      <c r="M59" s="52"/>
      <c r="N59" s="83"/>
      <c r="O59" s="83"/>
      <c r="P59" s="83"/>
      <c r="Q59" s="83"/>
      <c r="R59" s="83"/>
      <c r="S59" s="83"/>
      <c r="T59" s="83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83"/>
      <c r="BA59" s="45"/>
      <c r="BB59" s="42"/>
      <c r="BC59" s="42"/>
      <c r="BD59" s="42"/>
      <c r="BE59" s="1"/>
    </row>
    <row r="60" spans="1:57" ht="6.75" customHeight="1" x14ac:dyDescent="0.2">
      <c r="A60" s="1"/>
      <c r="B60" s="42"/>
      <c r="C60" s="42"/>
      <c r="D60" s="42"/>
      <c r="E60" s="219" t="s">
        <v>30</v>
      </c>
      <c r="F60" s="216"/>
      <c r="G60" s="216"/>
      <c r="H60" s="216"/>
      <c r="I60" s="37"/>
      <c r="J60" s="37"/>
      <c r="K60" s="52"/>
      <c r="L60" s="52"/>
      <c r="M60" s="52"/>
      <c r="N60" s="83"/>
      <c r="O60" s="83"/>
      <c r="P60" s="83"/>
      <c r="Q60" s="83"/>
      <c r="R60" s="83"/>
      <c r="S60" s="83"/>
      <c r="T60" s="83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83"/>
      <c r="BA60" s="45"/>
      <c r="BB60" s="42"/>
      <c r="BC60" s="42"/>
      <c r="BD60" s="42"/>
      <c r="BE60" s="1"/>
    </row>
    <row r="61" spans="1:57" ht="16.5" customHeight="1" x14ac:dyDescent="0.2">
      <c r="A61" s="1"/>
      <c r="B61" s="42"/>
      <c r="C61" s="42"/>
      <c r="D61" s="42"/>
      <c r="E61" s="218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5"/>
      <c r="BA61" s="45"/>
      <c r="BB61" s="42"/>
      <c r="BC61" s="42"/>
      <c r="BD61" s="42"/>
      <c r="BE61" s="1"/>
    </row>
    <row r="62" spans="1:57" ht="2.25" customHeight="1" x14ac:dyDescent="0.2">
      <c r="A62" s="1"/>
      <c r="B62" s="42"/>
      <c r="C62" s="42"/>
      <c r="D62" s="42"/>
      <c r="E62" s="86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5"/>
      <c r="BB62" s="42"/>
      <c r="BC62" s="42"/>
      <c r="BD62" s="42"/>
      <c r="BE62" s="1"/>
    </row>
    <row r="63" spans="1:57" ht="6.75" customHeight="1" x14ac:dyDescent="0.2">
      <c r="A63" s="1"/>
      <c r="B63" s="42"/>
      <c r="C63" s="42"/>
      <c r="D63" s="42"/>
      <c r="E63" s="219" t="s">
        <v>31</v>
      </c>
      <c r="F63" s="216"/>
      <c r="G63" s="216"/>
      <c r="H63" s="216"/>
      <c r="I63" s="216"/>
      <c r="J63" s="216"/>
      <c r="K63" s="216"/>
      <c r="L63" s="216"/>
      <c r="M63" s="216"/>
      <c r="N63" s="216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83"/>
      <c r="AW63" s="83"/>
      <c r="AX63" s="83"/>
      <c r="AY63" s="48"/>
      <c r="AZ63" s="48"/>
      <c r="BA63" s="45"/>
      <c r="BB63" s="42"/>
      <c r="BC63" s="42"/>
      <c r="BD63" s="42"/>
      <c r="BE63" s="1"/>
    </row>
    <row r="64" spans="1:57" ht="16.5" customHeight="1" x14ac:dyDescent="0.2">
      <c r="A64" s="1"/>
      <c r="B64" s="42"/>
      <c r="C64" s="42"/>
      <c r="D64" s="42"/>
      <c r="E64" s="320"/>
      <c r="F64" s="321"/>
      <c r="G64" s="321"/>
      <c r="H64" s="321"/>
      <c r="I64" s="321"/>
      <c r="J64" s="321"/>
      <c r="K64" s="321"/>
      <c r="L64" s="321"/>
      <c r="M64" s="321"/>
      <c r="N64" s="321"/>
      <c r="O64" s="319" t="s">
        <v>569</v>
      </c>
      <c r="P64" s="319"/>
      <c r="Q64" s="321"/>
      <c r="R64" s="321"/>
      <c r="S64" s="321"/>
      <c r="T64" s="321"/>
      <c r="U64" s="321"/>
      <c r="V64" s="321"/>
      <c r="W64" s="321"/>
      <c r="X64" s="321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104"/>
      <c r="AV64" s="322"/>
      <c r="AW64" s="322"/>
      <c r="AX64" s="322"/>
      <c r="AY64" s="322"/>
      <c r="AZ64" s="104"/>
      <c r="BA64" s="45"/>
      <c r="BB64" s="42"/>
      <c r="BC64" s="42"/>
      <c r="BD64" s="42"/>
      <c r="BE64" s="1"/>
    </row>
    <row r="65" spans="1:57" ht="2.25" customHeight="1" x14ac:dyDescent="0.2">
      <c r="A65" s="1"/>
      <c r="B65" s="42"/>
      <c r="C65" s="42"/>
      <c r="D65" s="42"/>
      <c r="E65" s="8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5"/>
      <c r="BB65" s="42"/>
      <c r="BC65" s="42"/>
      <c r="BD65" s="42"/>
      <c r="BE65" s="1"/>
    </row>
    <row r="66" spans="1:57" ht="6.75" customHeight="1" x14ac:dyDescent="0.2">
      <c r="A66" s="1"/>
      <c r="B66" s="42"/>
      <c r="C66" s="42"/>
      <c r="D66" s="42"/>
      <c r="E66" s="219" t="s">
        <v>443</v>
      </c>
      <c r="F66" s="216"/>
      <c r="G66" s="216"/>
      <c r="H66" s="216"/>
      <c r="I66" s="48"/>
      <c r="J66" s="48"/>
      <c r="K66" s="48"/>
      <c r="L66" s="48"/>
      <c r="M66" s="48"/>
      <c r="N66" s="83"/>
      <c r="O66" s="83"/>
      <c r="P66" s="83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256" t="s">
        <v>80</v>
      </c>
      <c r="AK66" s="256"/>
      <c r="AL66" s="256"/>
      <c r="AM66" s="256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5"/>
      <c r="BB66" s="42"/>
      <c r="BC66" s="42"/>
      <c r="BD66" s="42"/>
      <c r="BE66" s="1"/>
    </row>
    <row r="67" spans="1:57" ht="16.5" customHeight="1" x14ac:dyDescent="0.2">
      <c r="A67" s="1"/>
      <c r="B67" s="42"/>
      <c r="C67" s="42"/>
      <c r="D67" s="42"/>
      <c r="E67" s="323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52"/>
      <c r="AI67" s="52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60"/>
      <c r="BA67" s="45"/>
      <c r="BB67" s="42"/>
      <c r="BC67" s="42"/>
      <c r="BD67" s="42"/>
      <c r="BE67" s="1"/>
    </row>
    <row r="68" spans="1:57" ht="2.25" customHeight="1" x14ac:dyDescent="0.2">
      <c r="A68" s="1"/>
      <c r="B68" s="42"/>
      <c r="C68" s="42"/>
      <c r="D68" s="42"/>
      <c r="E68" s="4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45"/>
      <c r="BB68" s="42"/>
      <c r="BC68" s="42"/>
      <c r="BD68" s="42"/>
      <c r="BE68" s="1"/>
    </row>
    <row r="69" spans="1:57" ht="6.75" customHeight="1" x14ac:dyDescent="0.2">
      <c r="A69" s="1"/>
      <c r="B69" s="42"/>
      <c r="C69" s="42"/>
      <c r="D69" s="42"/>
      <c r="E69" s="219" t="s">
        <v>53</v>
      </c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45"/>
      <c r="BB69" s="42"/>
      <c r="BC69" s="42"/>
      <c r="BD69" s="42"/>
      <c r="BE69" s="1"/>
    </row>
    <row r="70" spans="1:57" ht="16.5" customHeight="1" x14ac:dyDescent="0.2">
      <c r="A70" s="1"/>
      <c r="B70" s="42"/>
      <c r="C70" s="42"/>
      <c r="D70" s="42"/>
      <c r="E70" s="218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52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45"/>
      <c r="BB70" s="42"/>
      <c r="BC70" s="42"/>
      <c r="BD70" s="42"/>
      <c r="BE70" s="1"/>
    </row>
    <row r="71" spans="1:57" ht="6" customHeight="1" x14ac:dyDescent="0.2">
      <c r="A71" s="1"/>
      <c r="B71" s="42"/>
      <c r="C71" s="42"/>
      <c r="D71" s="42"/>
      <c r="E71" s="125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R71" s="52"/>
      <c r="S71" s="52"/>
      <c r="T71" s="52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45"/>
      <c r="BB71" s="42"/>
      <c r="BC71" s="42"/>
      <c r="BD71" s="42"/>
      <c r="BE71" s="1"/>
    </row>
    <row r="72" spans="1:57" ht="10.5" customHeight="1" x14ac:dyDescent="0.2">
      <c r="A72" s="1"/>
      <c r="B72" s="42"/>
      <c r="C72" s="42"/>
      <c r="D72" s="42"/>
      <c r="E72" s="311" t="s">
        <v>28</v>
      </c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312"/>
      <c r="AL72" s="312"/>
      <c r="AM72" s="312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45"/>
      <c r="BB72" s="42"/>
      <c r="BC72" s="42"/>
      <c r="BD72" s="42"/>
      <c r="BE72" s="1"/>
    </row>
    <row r="73" spans="1:57" ht="8.25" customHeight="1" x14ac:dyDescent="0.2">
      <c r="A73" s="1"/>
      <c r="B73" s="42"/>
      <c r="C73" s="42"/>
      <c r="D73" s="42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99"/>
      <c r="BA73" s="45"/>
      <c r="BB73" s="42"/>
      <c r="BC73" s="42"/>
      <c r="BD73" s="42"/>
      <c r="BE73" s="1"/>
    </row>
    <row r="74" spans="1:57" ht="11.25" customHeight="1" x14ac:dyDescent="0.2">
      <c r="A74" s="1"/>
      <c r="B74" s="42"/>
      <c r="C74" s="42"/>
      <c r="D74" s="42"/>
      <c r="E74" s="244" t="s">
        <v>517</v>
      </c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45"/>
      <c r="BB74" s="42"/>
      <c r="BC74" s="42"/>
      <c r="BD74" s="42"/>
      <c r="BE74" s="1"/>
    </row>
    <row r="75" spans="1:57" ht="8.25" customHeight="1" x14ac:dyDescent="0.2">
      <c r="A75" s="1"/>
      <c r="B75" s="42"/>
      <c r="C75" s="42"/>
      <c r="D75" s="42"/>
      <c r="E75" s="235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45"/>
      <c r="BB75" s="42"/>
      <c r="BC75" s="42"/>
      <c r="BD75" s="42"/>
      <c r="BE75" s="1"/>
    </row>
    <row r="76" spans="1:57" ht="10.5" customHeight="1" x14ac:dyDescent="0.2">
      <c r="A76" s="1"/>
      <c r="B76" s="42"/>
      <c r="C76" s="42"/>
      <c r="D76" s="42"/>
      <c r="E76" s="47" t="s">
        <v>518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45"/>
      <c r="BB76" s="42"/>
      <c r="BC76" s="42"/>
      <c r="BD76" s="42"/>
      <c r="BE76" s="1"/>
    </row>
    <row r="77" spans="1:57" ht="6.75" customHeight="1" x14ac:dyDescent="0.2">
      <c r="A77" s="1"/>
      <c r="B77" s="42"/>
      <c r="C77" s="42"/>
      <c r="D77" s="42"/>
      <c r="E77" s="4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216" t="s">
        <v>519</v>
      </c>
      <c r="R77" s="216"/>
      <c r="S77" s="216"/>
      <c r="T77" s="216"/>
      <c r="U77" s="216"/>
      <c r="V77" s="216"/>
      <c r="W77" s="216"/>
      <c r="X77" s="216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45"/>
      <c r="BB77" s="42"/>
      <c r="BC77" s="42"/>
      <c r="BD77" s="42"/>
      <c r="BE77" s="1"/>
    </row>
    <row r="78" spans="1:57" ht="16.5" customHeight="1" x14ac:dyDescent="0.2">
      <c r="A78" s="1"/>
      <c r="B78" s="42"/>
      <c r="C78" s="42"/>
      <c r="D78" s="42"/>
      <c r="E78" s="206"/>
      <c r="F78" s="52"/>
      <c r="G78" s="281" t="s">
        <v>440</v>
      </c>
      <c r="H78" s="281"/>
      <c r="I78" s="52"/>
      <c r="J78" s="52"/>
      <c r="K78" s="52"/>
      <c r="L78" s="52"/>
      <c r="M78" s="208"/>
      <c r="N78" s="281" t="s">
        <v>21</v>
      </c>
      <c r="O78" s="281"/>
      <c r="P78" s="52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313" t="s">
        <v>651</v>
      </c>
      <c r="AU78" s="313"/>
      <c r="AV78" s="313"/>
      <c r="AW78" s="315"/>
      <c r="AX78" s="315"/>
      <c r="AY78" s="281" t="s">
        <v>29</v>
      </c>
      <c r="AZ78" s="314"/>
      <c r="BA78" s="45"/>
      <c r="BB78" s="42"/>
      <c r="BC78" s="42"/>
      <c r="BD78" s="42"/>
      <c r="BE78" s="1"/>
    </row>
    <row r="79" spans="1:57" ht="6" customHeight="1" x14ac:dyDescent="0.2">
      <c r="A79" s="1"/>
      <c r="B79" s="42"/>
      <c r="C79" s="42"/>
      <c r="D79" s="42"/>
      <c r="E79" s="53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99"/>
      <c r="BA79" s="45"/>
      <c r="BB79" s="42"/>
      <c r="BC79" s="42"/>
      <c r="BD79" s="42"/>
      <c r="BE79" s="1"/>
    </row>
    <row r="80" spans="1:57" ht="11.25" customHeight="1" x14ac:dyDescent="0.2">
      <c r="A80" s="1"/>
      <c r="B80" s="42"/>
      <c r="C80" s="42"/>
      <c r="D80" s="42"/>
      <c r="E80" s="244" t="s">
        <v>670</v>
      </c>
      <c r="F80" s="251"/>
      <c r="G80" s="251"/>
      <c r="H80" s="251"/>
      <c r="I80" s="251"/>
      <c r="J80" s="251"/>
      <c r="K80" s="251"/>
      <c r="L80" s="251"/>
      <c r="M80" s="251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45"/>
      <c r="BB80" s="42"/>
      <c r="BC80" s="42"/>
      <c r="BD80" s="42"/>
      <c r="BE80" s="1"/>
    </row>
    <row r="81" spans="1:57" ht="8.25" customHeight="1" x14ac:dyDescent="0.2">
      <c r="A81" s="1"/>
      <c r="B81" s="42"/>
      <c r="C81" s="42"/>
      <c r="D81" s="42"/>
      <c r="E81" s="235"/>
      <c r="F81" s="236"/>
      <c r="G81" s="236"/>
      <c r="H81" s="236"/>
      <c r="I81" s="236"/>
      <c r="J81" s="236"/>
      <c r="K81" s="236"/>
      <c r="L81" s="236"/>
      <c r="M81" s="236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41"/>
      <c r="BA81" s="45"/>
      <c r="BB81" s="42"/>
      <c r="BC81" s="42"/>
      <c r="BD81" s="42"/>
      <c r="BE81" s="1"/>
    </row>
    <row r="82" spans="1:57" ht="10.5" customHeight="1" x14ac:dyDescent="0.2">
      <c r="A82" s="1"/>
      <c r="B82" s="42"/>
      <c r="C82" s="42"/>
      <c r="D82" s="42"/>
      <c r="E82" s="222" t="s">
        <v>72</v>
      </c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37"/>
      <c r="AZ82" s="41"/>
      <c r="BA82" s="45"/>
      <c r="BB82" s="42"/>
      <c r="BC82" s="42"/>
      <c r="BD82" s="42"/>
      <c r="BE82" s="1"/>
    </row>
    <row r="83" spans="1:57" ht="2.25" customHeight="1" x14ac:dyDescent="0.2">
      <c r="A83" s="1"/>
      <c r="B83" s="42"/>
      <c r="C83" s="42"/>
      <c r="D83" s="42"/>
      <c r="E83" s="4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41"/>
      <c r="BA83" s="45"/>
      <c r="BB83" s="42"/>
      <c r="BC83" s="42"/>
      <c r="BD83" s="42"/>
      <c r="BE83" s="1"/>
    </row>
    <row r="84" spans="1:57" ht="6.75" customHeight="1" x14ac:dyDescent="0.2">
      <c r="A84" s="1"/>
      <c r="B84" s="42"/>
      <c r="C84" s="42"/>
      <c r="D84" s="42"/>
      <c r="E84" s="4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216" t="s">
        <v>519</v>
      </c>
      <c r="R84" s="216"/>
      <c r="S84" s="216"/>
      <c r="T84" s="216"/>
      <c r="U84" s="216"/>
      <c r="V84" s="216"/>
      <c r="W84" s="216"/>
      <c r="X84" s="216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41"/>
      <c r="BA84" s="45"/>
      <c r="BB84" s="42"/>
      <c r="BC84" s="42"/>
      <c r="BD84" s="42"/>
      <c r="BE84" s="1"/>
    </row>
    <row r="85" spans="1:57" ht="16.5" customHeight="1" x14ac:dyDescent="0.2">
      <c r="A85" s="1"/>
      <c r="B85" s="42"/>
      <c r="C85" s="42"/>
      <c r="D85" s="42"/>
      <c r="E85" s="206"/>
      <c r="F85" s="91"/>
      <c r="G85" s="223" t="s">
        <v>440</v>
      </c>
      <c r="H85" s="223"/>
      <c r="I85" s="91"/>
      <c r="J85" s="91"/>
      <c r="K85" s="91"/>
      <c r="L85" s="91"/>
      <c r="M85" s="210"/>
      <c r="N85" s="223" t="s">
        <v>21</v>
      </c>
      <c r="O85" s="223"/>
      <c r="P85" s="91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313" t="s">
        <v>7</v>
      </c>
      <c r="AQ85" s="313"/>
      <c r="AR85" s="313"/>
      <c r="AS85" s="313"/>
      <c r="AT85" s="313"/>
      <c r="AU85" s="313"/>
      <c r="AV85" s="313"/>
      <c r="AW85" s="306"/>
      <c r="AX85" s="306"/>
      <c r="AY85" s="223" t="s">
        <v>29</v>
      </c>
      <c r="AZ85" s="246"/>
      <c r="BA85" s="45"/>
      <c r="BB85" s="42"/>
      <c r="BC85" s="42"/>
      <c r="BD85" s="42"/>
      <c r="BE85" s="1"/>
    </row>
    <row r="86" spans="1:57" ht="4.5" customHeight="1" x14ac:dyDescent="0.2">
      <c r="A86" s="1"/>
      <c r="B86" s="42"/>
      <c r="C86" s="42"/>
      <c r="D86" s="42"/>
      <c r="E86" s="166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8"/>
      <c r="BA86" s="45"/>
      <c r="BB86" s="42"/>
      <c r="BC86" s="42"/>
      <c r="BD86" s="42"/>
      <c r="BE86" s="1"/>
    </row>
    <row r="87" spans="1:57" ht="13.5" customHeight="1" x14ac:dyDescent="0.2">
      <c r="A87" s="1"/>
      <c r="B87" s="42"/>
      <c r="C87" s="42"/>
      <c r="D87" s="42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2"/>
      <c r="BA87" s="45"/>
      <c r="BB87" s="42"/>
      <c r="BC87" s="42"/>
      <c r="BD87" s="42"/>
      <c r="BE87" s="1"/>
    </row>
    <row r="88" spans="1:57" ht="14.25" customHeight="1" x14ac:dyDescent="0.2">
      <c r="A88" s="1"/>
      <c r="B88" s="42"/>
      <c r="C88" s="42"/>
      <c r="D88" s="42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2"/>
      <c r="BA88" s="45"/>
      <c r="BB88" s="42"/>
      <c r="BC88" s="42"/>
      <c r="BD88" s="42"/>
      <c r="BE88" s="1"/>
    </row>
    <row r="89" spans="1:57" ht="13.5" customHeight="1" x14ac:dyDescent="0.2">
      <c r="A89" s="1"/>
      <c r="B89" s="42"/>
      <c r="C89" s="42"/>
      <c r="D89" s="42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2"/>
      <c r="BA89" s="45"/>
      <c r="BB89" s="42"/>
      <c r="BC89" s="42"/>
      <c r="BD89" s="42"/>
      <c r="BE89" s="1"/>
    </row>
    <row r="90" spans="1:57" ht="13.5" customHeight="1" x14ac:dyDescent="0.2">
      <c r="A90" s="1"/>
      <c r="B90" s="42"/>
      <c r="C90" s="42"/>
      <c r="D90" s="42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2"/>
      <c r="BA90" s="45"/>
      <c r="BB90" s="42"/>
      <c r="BC90" s="42"/>
      <c r="BD90" s="42"/>
      <c r="BE90" s="1"/>
    </row>
    <row r="91" spans="1:57" ht="13.5" customHeight="1" x14ac:dyDescent="0.2">
      <c r="A91" s="1"/>
      <c r="B91" s="42"/>
      <c r="C91" s="42"/>
      <c r="D91" s="42"/>
      <c r="E91" s="53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45"/>
      <c r="BB91" s="42"/>
      <c r="BC91" s="42"/>
      <c r="BD91" s="42"/>
      <c r="BE91" s="1"/>
    </row>
    <row r="92" spans="1:57" ht="15" customHeight="1" thickBot="1" x14ac:dyDescent="0.25">
      <c r="A92" s="1"/>
      <c r="B92" s="42"/>
      <c r="C92" s="42"/>
      <c r="D92" s="55"/>
      <c r="E92" s="42"/>
      <c r="F92" s="42"/>
      <c r="G92" s="196"/>
      <c r="H92" s="239" t="s">
        <v>646</v>
      </c>
      <c r="I92" s="239"/>
      <c r="J92" s="239"/>
      <c r="K92" s="239"/>
      <c r="L92" s="239"/>
      <c r="M92" s="239"/>
      <c r="N92" s="239"/>
      <c r="O92" s="239"/>
      <c r="P92" s="239"/>
      <c r="Q92" s="239"/>
      <c r="R92" s="196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158"/>
      <c r="AE92" s="159"/>
      <c r="AF92" s="159"/>
      <c r="AG92" s="159"/>
      <c r="AH92" s="159"/>
      <c r="AI92" s="159"/>
      <c r="AJ92" s="159"/>
      <c r="AK92" s="42"/>
      <c r="AL92" s="42"/>
      <c r="AM92" s="42"/>
      <c r="AN92" s="42"/>
      <c r="AO92" s="42"/>
      <c r="AP92" s="254" t="s">
        <v>646</v>
      </c>
      <c r="AQ92" s="254"/>
      <c r="AR92" s="254"/>
      <c r="AS92" s="254"/>
      <c r="AT92" s="254"/>
      <c r="AU92" s="254"/>
      <c r="AV92" s="254"/>
      <c r="AW92" s="254"/>
      <c r="AX92" s="254"/>
      <c r="AY92" s="254"/>
      <c r="AZ92" s="196"/>
      <c r="BA92" s="56"/>
      <c r="BB92" s="42"/>
      <c r="BC92" s="42"/>
      <c r="BD92" s="42"/>
      <c r="BE92" s="1"/>
    </row>
    <row r="93" spans="1:57" ht="6" customHeight="1" x14ac:dyDescent="0.2">
      <c r="A93" s="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1"/>
    </row>
    <row r="94" spans="1:57" ht="6" customHeight="1" x14ac:dyDescent="0.2">
      <c r="A94" s="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1"/>
    </row>
    <row r="95" spans="1:57" ht="4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 hidden="1" customHeight="1" x14ac:dyDescent="0.2">
      <c r="Q96" s="61"/>
    </row>
    <row r="97" spans="17:17" ht="12.75" hidden="1" customHeight="1" x14ac:dyDescent="0.2">
      <c r="Q97" s="61"/>
    </row>
    <row r="98" spans="17:17" ht="12.75" hidden="1" customHeight="1" x14ac:dyDescent="0.2">
      <c r="Q98" s="61"/>
    </row>
    <row r="99" spans="17:17" ht="12.75" hidden="1" customHeight="1" x14ac:dyDescent="0.2">
      <c r="Q99" s="61"/>
    </row>
    <row r="100" spans="17:17" ht="12.75" hidden="1" customHeight="1" x14ac:dyDescent="0.2">
      <c r="Q100" s="61"/>
    </row>
    <row r="101" spans="17:17" ht="12.75" hidden="1" customHeight="1" x14ac:dyDescent="0.2">
      <c r="Q101" s="61"/>
    </row>
    <row r="102" spans="17:17" ht="12.75" hidden="1" customHeight="1" x14ac:dyDescent="0.2">
      <c r="Q102" s="61"/>
    </row>
    <row r="103" spans="17:17" ht="12.75" hidden="1" customHeight="1" x14ac:dyDescent="0.2">
      <c r="Q103" s="61"/>
    </row>
    <row r="104" spans="17:17" ht="12.75" hidden="1" customHeight="1" x14ac:dyDescent="0.2">
      <c r="Q104" s="61"/>
    </row>
    <row r="105" spans="17:17" ht="12.75" hidden="1" customHeight="1" x14ac:dyDescent="0.2">
      <c r="Q105" s="61"/>
    </row>
    <row r="106" spans="17:17" ht="12.75" hidden="1" customHeight="1" x14ac:dyDescent="0.2">
      <c r="Q106" s="61"/>
    </row>
    <row r="107" spans="17:17" ht="12.75" hidden="1" customHeight="1" x14ac:dyDescent="0.2">
      <c r="Q107" s="61"/>
    </row>
    <row r="108" spans="17:17" ht="12.75" hidden="1" customHeight="1" x14ac:dyDescent="0.2">
      <c r="Q108" s="61"/>
    </row>
    <row r="109" spans="17:17" ht="12.75" hidden="1" customHeight="1" x14ac:dyDescent="0.2">
      <c r="Q109" s="61"/>
    </row>
    <row r="110" spans="17:17" ht="12.75" hidden="1" customHeight="1" x14ac:dyDescent="0.2">
      <c r="Q110" s="61"/>
    </row>
    <row r="111" spans="17:17" ht="12.75" hidden="1" customHeight="1" x14ac:dyDescent="0.2">
      <c r="Q111" s="61"/>
    </row>
    <row r="112" spans="17:17" ht="12.75" hidden="1" customHeight="1" x14ac:dyDescent="0.2">
      <c r="Q112" s="61"/>
    </row>
    <row r="113" spans="17:17" ht="12.75" hidden="1" customHeight="1" x14ac:dyDescent="0.2">
      <c r="Q113" s="61"/>
    </row>
    <row r="114" spans="17:17" ht="12.75" hidden="1" customHeight="1" x14ac:dyDescent="0.2">
      <c r="Q114" s="61"/>
    </row>
    <row r="115" spans="17:17" ht="12.75" hidden="1" customHeight="1" x14ac:dyDescent="0.2">
      <c r="Q115" s="61"/>
    </row>
    <row r="116" spans="17:17" ht="12.75" hidden="1" customHeight="1" x14ac:dyDescent="0.2">
      <c r="Q116" s="61"/>
    </row>
    <row r="117" spans="17:17" ht="12.75" hidden="1" customHeight="1" x14ac:dyDescent="0.2">
      <c r="Q117" s="61"/>
    </row>
    <row r="118" spans="17:17" ht="12.75" hidden="1" customHeight="1" x14ac:dyDescent="0.2">
      <c r="Q118" s="61"/>
    </row>
    <row r="119" spans="17:17" ht="12.75" hidden="1" customHeight="1" x14ac:dyDescent="0.2">
      <c r="Q119" s="61"/>
    </row>
    <row r="120" spans="17:17" ht="12.75" hidden="1" customHeight="1" x14ac:dyDescent="0.2">
      <c r="Q120" s="61"/>
    </row>
    <row r="121" spans="17:17" ht="12.75" hidden="1" customHeight="1" x14ac:dyDescent="0.2">
      <c r="Q121" s="61"/>
    </row>
    <row r="122" spans="17:17" ht="12.75" hidden="1" customHeight="1" x14ac:dyDescent="0.2">
      <c r="Q122" s="61"/>
    </row>
    <row r="123" spans="17:17" ht="12.75" hidden="1" customHeight="1" x14ac:dyDescent="0.2">
      <c r="Q123" s="61"/>
    </row>
    <row r="124" spans="17:17" ht="12.75" hidden="1" customHeight="1" x14ac:dyDescent="0.2">
      <c r="Q124" s="61"/>
    </row>
    <row r="125" spans="17:17" ht="12.75" hidden="1" customHeight="1" x14ac:dyDescent="0.2">
      <c r="Q125" s="61"/>
    </row>
    <row r="126" spans="17:17" ht="12.75" hidden="1" customHeight="1" x14ac:dyDescent="0.2">
      <c r="Q126" s="61"/>
    </row>
    <row r="127" spans="17:17" ht="12.75" hidden="1" customHeight="1" x14ac:dyDescent="0.2">
      <c r="Q127" s="61"/>
    </row>
    <row r="128" spans="17:17" ht="12.75" hidden="1" customHeight="1" x14ac:dyDescent="0.2">
      <c r="Q128" s="61"/>
    </row>
    <row r="129" spans="17:17" ht="12.75" hidden="1" customHeight="1" x14ac:dyDescent="0.2">
      <c r="Q129" s="61"/>
    </row>
    <row r="130" spans="17:17" ht="12.75" hidden="1" customHeight="1" x14ac:dyDescent="0.2">
      <c r="Q130" s="61"/>
    </row>
    <row r="131" spans="17:17" ht="12.75" hidden="1" customHeight="1" x14ac:dyDescent="0.2">
      <c r="Q131" s="61"/>
    </row>
    <row r="132" spans="17:17" ht="12.75" hidden="1" customHeight="1" x14ac:dyDescent="0.2">
      <c r="Q132" s="61"/>
    </row>
    <row r="133" spans="17:17" ht="12.75" hidden="1" customHeight="1" x14ac:dyDescent="0.2">
      <c r="Q133" s="61"/>
    </row>
    <row r="134" spans="17:17" ht="12.75" hidden="1" customHeight="1" x14ac:dyDescent="0.2">
      <c r="Q134" s="61"/>
    </row>
    <row r="135" spans="17:17" ht="12.75" hidden="1" customHeight="1" x14ac:dyDescent="0.2">
      <c r="Q135" s="61"/>
    </row>
    <row r="136" spans="17:17" ht="12.75" hidden="1" customHeight="1" x14ac:dyDescent="0.2">
      <c r="Q136" s="61"/>
    </row>
    <row r="137" spans="17:17" ht="12.75" hidden="1" customHeight="1" x14ac:dyDescent="0.2">
      <c r="Q137" s="61"/>
    </row>
    <row r="138" spans="17:17" ht="12.75" hidden="1" customHeight="1" x14ac:dyDescent="0.2">
      <c r="Q138" s="61"/>
    </row>
    <row r="139" spans="17:17" ht="12.75" hidden="1" customHeight="1" x14ac:dyDescent="0.2">
      <c r="Q139" s="61"/>
    </row>
    <row r="140" spans="17:17" ht="12.75" hidden="1" customHeight="1" x14ac:dyDescent="0.2">
      <c r="Q140" s="61"/>
    </row>
    <row r="141" spans="17:17" ht="12.75" hidden="1" customHeight="1" x14ac:dyDescent="0.2">
      <c r="Q141" s="61"/>
    </row>
    <row r="142" spans="17:17" ht="12.75" hidden="1" customHeight="1" x14ac:dyDescent="0.2">
      <c r="Q142" s="61"/>
    </row>
    <row r="143" spans="17:17" ht="12.75" hidden="1" customHeight="1" x14ac:dyDescent="0.2">
      <c r="Q143" s="61"/>
    </row>
    <row r="144" spans="17:17" ht="12.75" hidden="1" customHeight="1" x14ac:dyDescent="0.2">
      <c r="Q144" s="61"/>
    </row>
    <row r="145" spans="17:17" ht="12.75" hidden="1" customHeight="1" x14ac:dyDescent="0.2">
      <c r="Q145" s="61"/>
    </row>
    <row r="146" spans="17:17" ht="12.75" hidden="1" customHeight="1" x14ac:dyDescent="0.2">
      <c r="Q146" s="61"/>
    </row>
    <row r="147" spans="17:17" ht="12.75" hidden="1" customHeight="1" x14ac:dyDescent="0.2">
      <c r="Q147" s="61"/>
    </row>
    <row r="148" spans="17:17" ht="12.75" hidden="1" customHeight="1" x14ac:dyDescent="0.2">
      <c r="Q148" s="61"/>
    </row>
    <row r="149" spans="17:17" ht="12.75" hidden="1" customHeight="1" x14ac:dyDescent="0.2">
      <c r="Q149" s="61"/>
    </row>
    <row r="150" spans="17:17" ht="12.75" hidden="1" customHeight="1" x14ac:dyDescent="0.2">
      <c r="Q150" s="61"/>
    </row>
    <row r="151" spans="17:17" ht="12.75" hidden="1" customHeight="1" x14ac:dyDescent="0.2">
      <c r="Q151" s="61"/>
    </row>
    <row r="152" spans="17:17" ht="12.75" hidden="1" customHeight="1" x14ac:dyDescent="0.2">
      <c r="Q152" s="61"/>
    </row>
    <row r="153" spans="17:17" ht="12.75" hidden="1" customHeight="1" x14ac:dyDescent="0.2">
      <c r="Q153" s="61"/>
    </row>
    <row r="154" spans="17:17" ht="12.75" hidden="1" customHeight="1" x14ac:dyDescent="0.2">
      <c r="Q154" s="61"/>
    </row>
    <row r="155" spans="17:17" ht="12.75" hidden="1" customHeight="1" x14ac:dyDescent="0.2">
      <c r="Q155" s="61"/>
    </row>
    <row r="156" spans="17:17" ht="12.75" hidden="1" customHeight="1" x14ac:dyDescent="0.2">
      <c r="Q156" s="61"/>
    </row>
    <row r="157" spans="17:17" ht="12.75" hidden="1" customHeight="1" x14ac:dyDescent="0.2">
      <c r="Q157" s="61"/>
    </row>
    <row r="158" spans="17:17" ht="12.75" hidden="1" customHeight="1" x14ac:dyDescent="0.2">
      <c r="Q158" s="61"/>
    </row>
    <row r="159" spans="17:17" ht="12.75" hidden="1" customHeight="1" x14ac:dyDescent="0.2">
      <c r="Q159" s="61"/>
    </row>
    <row r="160" spans="17:17" ht="12.75" hidden="1" customHeight="1" x14ac:dyDescent="0.2">
      <c r="Q160" s="61"/>
    </row>
    <row r="161" spans="17:17" ht="12.75" hidden="1" customHeight="1" x14ac:dyDescent="0.2">
      <c r="Q161" s="61"/>
    </row>
    <row r="162" spans="17:17" ht="12.75" hidden="1" customHeight="1" x14ac:dyDescent="0.2">
      <c r="Q162" s="61"/>
    </row>
    <row r="163" spans="17:17" ht="12.75" hidden="1" customHeight="1" x14ac:dyDescent="0.2">
      <c r="Q163" s="61"/>
    </row>
    <row r="164" spans="17:17" ht="12.75" hidden="1" customHeight="1" x14ac:dyDescent="0.2">
      <c r="Q164" s="61"/>
    </row>
    <row r="165" spans="17:17" ht="12.75" hidden="1" customHeight="1" x14ac:dyDescent="0.2">
      <c r="Q165" s="61"/>
    </row>
    <row r="166" spans="17:17" ht="12.75" hidden="1" customHeight="1" x14ac:dyDescent="0.2">
      <c r="Q166" s="61"/>
    </row>
    <row r="167" spans="17:17" ht="12.75" hidden="1" customHeight="1" x14ac:dyDescent="0.2">
      <c r="Q167" s="61"/>
    </row>
    <row r="168" spans="17:17" ht="12.75" hidden="1" customHeight="1" x14ac:dyDescent="0.2">
      <c r="Q168" s="61"/>
    </row>
    <row r="169" spans="17:17" ht="12.75" hidden="1" customHeight="1" x14ac:dyDescent="0.2">
      <c r="Q169" s="61"/>
    </row>
    <row r="170" spans="17:17" ht="12.75" hidden="1" customHeight="1" x14ac:dyDescent="0.2">
      <c r="Q170" s="61"/>
    </row>
    <row r="171" spans="17:17" ht="12.75" hidden="1" customHeight="1" x14ac:dyDescent="0.2">
      <c r="Q171" s="61"/>
    </row>
  </sheetData>
  <sheetProtection sheet="1" objects="1" scenarios="1"/>
  <mergeCells count="93">
    <mergeCell ref="E67:AG67"/>
    <mergeCell ref="E26:AN27"/>
    <mergeCell ref="E32:S32"/>
    <mergeCell ref="E48:G48"/>
    <mergeCell ref="E46:W46"/>
    <mergeCell ref="G41:AZ41"/>
    <mergeCell ref="G42:AZ42"/>
    <mergeCell ref="AN51:AP51"/>
    <mergeCell ref="E51:G51"/>
    <mergeCell ref="E50:T50"/>
    <mergeCell ref="E49:AZ49"/>
    <mergeCell ref="AJ66:AM66"/>
    <mergeCell ref="AJ67:AZ67"/>
    <mergeCell ref="AU58:AZ58"/>
    <mergeCell ref="E61:AZ61"/>
    <mergeCell ref="G85:H85"/>
    <mergeCell ref="G36:AZ36"/>
    <mergeCell ref="G38:AZ38"/>
    <mergeCell ref="E44:U45"/>
    <mergeCell ref="E55:J55"/>
    <mergeCell ref="AN52:AS52"/>
    <mergeCell ref="E52:AK52"/>
    <mergeCell ref="N55:AZ55"/>
    <mergeCell ref="AV52:AZ52"/>
    <mergeCell ref="E54:H54"/>
    <mergeCell ref="E63:N63"/>
    <mergeCell ref="O64:P64"/>
    <mergeCell ref="AV51:AY51"/>
    <mergeCell ref="E64:N64"/>
    <mergeCell ref="Q64:X64"/>
    <mergeCell ref="AV64:AY64"/>
    <mergeCell ref="E7:K7"/>
    <mergeCell ref="E9:AW9"/>
    <mergeCell ref="E11:H11"/>
    <mergeCell ref="E60:H60"/>
    <mergeCell ref="E57:H57"/>
    <mergeCell ref="N54:O54"/>
    <mergeCell ref="N57:R57"/>
    <mergeCell ref="E58:J58"/>
    <mergeCell ref="N58:AQ58"/>
    <mergeCell ref="AU57:AW57"/>
    <mergeCell ref="E12:AZ12"/>
    <mergeCell ref="AV15:AZ15"/>
    <mergeCell ref="E15:AK15"/>
    <mergeCell ref="G22:J22"/>
    <mergeCell ref="R22:AA22"/>
    <mergeCell ref="AE22:AO22"/>
    <mergeCell ref="N18:AZ18"/>
    <mergeCell ref="E21:N21"/>
    <mergeCell ref="R21:AA21"/>
    <mergeCell ref="AE21:AO21"/>
    <mergeCell ref="G40:AK40"/>
    <mergeCell ref="E28:AV28"/>
    <mergeCell ref="G30:H30"/>
    <mergeCell ref="N30:O30"/>
    <mergeCell ref="R30:AF30"/>
    <mergeCell ref="R24:AA24"/>
    <mergeCell ref="G34:AK34"/>
    <mergeCell ref="AE24:AP24"/>
    <mergeCell ref="E18:J18"/>
    <mergeCell ref="E20:AF20"/>
    <mergeCell ref="H92:Q92"/>
    <mergeCell ref="AP92:AY92"/>
    <mergeCell ref="AT78:AV78"/>
    <mergeCell ref="AP85:AV85"/>
    <mergeCell ref="N85:O85"/>
    <mergeCell ref="Q84:X84"/>
    <mergeCell ref="AY78:AZ78"/>
    <mergeCell ref="Q78:AS78"/>
    <mergeCell ref="G78:H78"/>
    <mergeCell ref="N78:O78"/>
    <mergeCell ref="AY85:AZ85"/>
    <mergeCell ref="AW85:AX85"/>
    <mergeCell ref="AW78:AX78"/>
    <mergeCell ref="E80:M81"/>
    <mergeCell ref="Q85:AO85"/>
    <mergeCell ref="E82:AX82"/>
    <mergeCell ref="E72:AM72"/>
    <mergeCell ref="Q77:X77"/>
    <mergeCell ref="E74:O75"/>
    <mergeCell ref="E70:S70"/>
    <mergeCell ref="D1:N1"/>
    <mergeCell ref="E17:H17"/>
    <mergeCell ref="N17:O17"/>
    <mergeCell ref="D3:BA3"/>
    <mergeCell ref="AV14:AY14"/>
    <mergeCell ref="AN14:AP14"/>
    <mergeCell ref="E14:G14"/>
    <mergeCell ref="L7:AB7"/>
    <mergeCell ref="AN15:AS15"/>
    <mergeCell ref="E6:U6"/>
    <mergeCell ref="E69:Q69"/>
    <mergeCell ref="E66:H66"/>
  </mergeCells>
  <phoneticPr fontId="4" type="noConversion"/>
  <pageMargins left="0" right="0" top="0" bottom="0" header="0" footer="0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57" r:id="rId4" name="Button 21">
              <controlPr defaultSize="0" print="0" autoFill="0" autoPict="0" macro="[0]!Drucken">
                <anchor moveWithCells="1" siz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4</xdr:col>
                    <xdr:colOff>95250</xdr:colOff>
                    <xdr:row>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5" name="Button 24">
              <controlPr defaultSize="0" print="0" autoFill="0" autoPict="0" macro="[0]!Bedienung">
                <anchor moveWithCells="1" sizeWithCells="1">
                  <from>
                    <xdr:col>46</xdr:col>
                    <xdr:colOff>133350</xdr:colOff>
                    <xdr:row>0</xdr:row>
                    <xdr:rowOff>9525</xdr:rowOff>
                  </from>
                  <to>
                    <xdr:col>53</xdr:col>
                    <xdr:colOff>28575</xdr:colOff>
                    <xdr:row>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6" name="chkbEingabekontrolle1">
              <controlPr defaultSize="0" print="0" autoFill="0" autoLine="0" autoPict="0" macro="[0]!EingabeKontrolleEinAus">
                <anchor moveWithCells="1">
                  <from>
                    <xdr:col>36</xdr:col>
                    <xdr:colOff>57150</xdr:colOff>
                    <xdr:row>0</xdr:row>
                    <xdr:rowOff>0</xdr:rowOff>
                  </from>
                  <to>
                    <xdr:col>46</xdr:col>
                    <xdr:colOff>38100</xdr:colOff>
                    <xdr:row>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7" name="BetriebAuswahl">
              <controlPr defaultSize="0" print="0" autoLine="0" autoPict="0" macro="[0]!BSAuswahl">
                <anchor moveWithCells="1">
                  <from>
                    <xdr:col>27</xdr:col>
                    <xdr:colOff>76200</xdr:colOff>
                    <xdr:row>8</xdr:row>
                    <xdr:rowOff>142875</xdr:rowOff>
                  </from>
                  <to>
                    <xdr:col>52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>
    <pageSetUpPr fitToPage="1"/>
  </sheetPr>
  <dimension ref="A1:AX155"/>
  <sheetViews>
    <sheetView showGridLines="0" showRowColHeaders="0" workbookViewId="0">
      <pane ySplit="1" topLeftCell="A2" activePane="bottomLeft" state="frozenSplit"/>
      <selection activeCell="F7" sqref="F7:AI7"/>
      <selection pane="bottomLeft" activeCell="F62" sqref="F62:V62"/>
    </sheetView>
  </sheetViews>
  <sheetFormatPr baseColWidth="10" defaultColWidth="0" defaultRowHeight="12.75" zeroHeight="1" x14ac:dyDescent="0.2"/>
  <cols>
    <col min="1" max="1" width="0.85546875" customWidth="1"/>
    <col min="2" max="4" width="2.5703125" customWidth="1"/>
    <col min="5" max="5" width="2.7109375" customWidth="1"/>
    <col min="6" max="6" width="2.140625" customWidth="1"/>
    <col min="7" max="7" width="0.5703125" customWidth="1"/>
    <col min="8" max="9" width="2.5703125" customWidth="1"/>
    <col min="10" max="10" width="2.42578125" customWidth="1"/>
    <col min="11" max="11" width="2.28515625" customWidth="1"/>
    <col min="12" max="12" width="0.5703125" customWidth="1"/>
    <col min="13" max="14" width="2.5703125" customWidth="1"/>
    <col min="15" max="15" width="2" customWidth="1"/>
    <col min="16" max="16" width="3.140625" style="52" customWidth="1"/>
    <col min="17" max="17" width="2.85546875" customWidth="1"/>
    <col min="18" max="18" width="2.140625" customWidth="1"/>
    <col min="19" max="19" width="1.7109375" customWidth="1"/>
    <col min="20" max="20" width="2.140625" customWidth="1"/>
    <col min="21" max="21" width="1.7109375" customWidth="1"/>
    <col min="22" max="22" width="2.5703125" customWidth="1"/>
    <col min="23" max="23" width="2" customWidth="1"/>
    <col min="24" max="24" width="3.140625" customWidth="1"/>
    <col min="25" max="25" width="2.28515625" customWidth="1"/>
    <col min="26" max="26" width="2.5703125" customWidth="1"/>
    <col min="27" max="27" width="0.5703125" customWidth="1"/>
    <col min="28" max="29" width="2.5703125" customWidth="1"/>
    <col min="30" max="30" width="2.28515625" customWidth="1"/>
    <col min="31" max="31" width="3.140625" customWidth="1"/>
    <col min="32" max="32" width="2.28515625" customWidth="1"/>
    <col min="33" max="34" width="2.5703125" customWidth="1"/>
    <col min="35" max="35" width="0.5703125" customWidth="1"/>
    <col min="36" max="36" width="1.7109375" customWidth="1"/>
    <col min="37" max="37" width="3.140625" customWidth="1"/>
    <col min="38" max="38" width="2.28515625" customWidth="1"/>
    <col min="39" max="39" width="2.5703125" customWidth="1"/>
    <col min="40" max="40" width="0.5703125" customWidth="1"/>
    <col min="41" max="41" width="2.5703125" customWidth="1"/>
    <col min="42" max="42" width="2" customWidth="1"/>
    <col min="43" max="43" width="3.140625" customWidth="1"/>
    <col min="44" max="44" width="2" customWidth="1"/>
    <col min="45" max="45" width="2.85546875" customWidth="1"/>
    <col min="46" max="46" width="2.28515625" customWidth="1"/>
    <col min="47" max="47" width="2.7109375" customWidth="1"/>
    <col min="48" max="49" width="2.28515625" customWidth="1"/>
    <col min="50" max="50" width="0.85546875" customWidth="1"/>
    <col min="51" max="16384" width="11.42578125" hidden="1"/>
  </cols>
  <sheetData>
    <row r="1" spans="1:50" ht="18" customHeight="1" x14ac:dyDescent="0.2">
      <c r="A1" s="1"/>
      <c r="B1" s="1"/>
      <c r="C1" s="1"/>
      <c r="D1" s="199"/>
      <c r="E1" s="217" t="s">
        <v>653</v>
      </c>
      <c r="F1" s="217"/>
      <c r="G1" s="217"/>
      <c r="H1" s="217"/>
      <c r="I1" s="217"/>
      <c r="J1" s="217"/>
      <c r="K1" s="217"/>
      <c r="L1" s="217"/>
      <c r="M1" s="217"/>
      <c r="N1" s="20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9" customHeight="1" x14ac:dyDescent="0.2">
      <c r="A3" s="1"/>
      <c r="B3" s="42"/>
      <c r="C3" s="42"/>
      <c r="D3" s="42"/>
      <c r="E3" s="253" t="s">
        <v>113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42"/>
      <c r="AW3" s="42"/>
      <c r="AX3" s="1"/>
    </row>
    <row r="4" spans="1:50" ht="9" customHeight="1" thickBot="1" x14ac:dyDescent="0.25">
      <c r="A4" s="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1"/>
    </row>
    <row r="5" spans="1:50" ht="15" customHeight="1" x14ac:dyDescent="0.2">
      <c r="A5" s="1"/>
      <c r="B5" s="42"/>
      <c r="C5" s="42"/>
      <c r="D5" s="42"/>
      <c r="E5" s="43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4"/>
      <c r="AV5" s="42"/>
      <c r="AW5" s="42"/>
      <c r="AX5" s="1"/>
    </row>
    <row r="6" spans="1:50" ht="5.25" customHeight="1" x14ac:dyDescent="0.2">
      <c r="A6" s="1"/>
      <c r="B6" s="42"/>
      <c r="C6" s="42"/>
      <c r="D6" s="42"/>
      <c r="E6" s="42"/>
      <c r="F6" s="267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93"/>
      <c r="AQ6" s="93"/>
      <c r="AR6" s="93"/>
      <c r="AS6" s="93"/>
      <c r="AT6" s="94"/>
      <c r="AU6" s="45"/>
      <c r="AV6" s="42"/>
      <c r="AW6" s="42"/>
      <c r="AX6" s="1"/>
    </row>
    <row r="7" spans="1:50" ht="16.5" customHeight="1" x14ac:dyDescent="0.2">
      <c r="A7" s="1"/>
      <c r="B7" s="42"/>
      <c r="C7" s="42"/>
      <c r="D7" s="42"/>
      <c r="E7" s="42"/>
      <c r="F7" s="228" t="s">
        <v>80</v>
      </c>
      <c r="G7" s="229"/>
      <c r="H7" s="229"/>
      <c r="I7" s="229"/>
      <c r="J7" s="229"/>
      <c r="K7" s="229"/>
      <c r="L7" s="229"/>
      <c r="M7" s="269" t="str">
        <f>IF(ZFaSteuernummer="","",ZFaSteuernummer)</f>
        <v/>
      </c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52"/>
      <c r="AB7" s="52"/>
      <c r="AC7" s="52"/>
      <c r="AD7" s="52"/>
      <c r="AE7" s="104"/>
      <c r="AF7" s="52"/>
      <c r="AG7" s="52"/>
      <c r="AH7" s="52"/>
      <c r="AI7" s="52"/>
      <c r="AJ7" s="52"/>
      <c r="AK7" s="52"/>
      <c r="AL7" s="52"/>
      <c r="AM7" s="37"/>
      <c r="AN7" s="37"/>
      <c r="AO7" s="37"/>
      <c r="AP7" s="37"/>
      <c r="AQ7" s="37"/>
      <c r="AR7" s="37"/>
      <c r="AS7" s="37"/>
      <c r="AT7" s="41"/>
      <c r="AU7" s="45"/>
      <c r="AV7" s="42"/>
      <c r="AW7" s="42"/>
      <c r="AX7" s="1"/>
    </row>
    <row r="8" spans="1:50" ht="5.25" customHeight="1" x14ac:dyDescent="0.2">
      <c r="A8" s="1"/>
      <c r="B8" s="42"/>
      <c r="C8" s="42"/>
      <c r="D8" s="42"/>
      <c r="E8" s="42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37"/>
      <c r="AQ8" s="37"/>
      <c r="AR8" s="37"/>
      <c r="AS8" s="37"/>
      <c r="AT8" s="41"/>
      <c r="AU8" s="45"/>
      <c r="AV8" s="42"/>
      <c r="AW8" s="42"/>
      <c r="AX8" s="1"/>
    </row>
    <row r="9" spans="1:50" ht="11.25" customHeight="1" x14ac:dyDescent="0.2">
      <c r="A9" s="1"/>
      <c r="B9" s="42"/>
      <c r="C9" s="42"/>
      <c r="D9" s="42"/>
      <c r="E9" s="42"/>
      <c r="F9" s="244" t="s">
        <v>71</v>
      </c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40"/>
      <c r="AQ9" s="40"/>
      <c r="AR9" s="40"/>
      <c r="AS9" s="40"/>
      <c r="AT9" s="67"/>
      <c r="AU9" s="45"/>
      <c r="AV9" s="42"/>
      <c r="AW9" s="42"/>
      <c r="AX9" s="1"/>
    </row>
    <row r="10" spans="1:50" ht="11.25" customHeight="1" x14ac:dyDescent="0.2">
      <c r="A10" s="1"/>
      <c r="B10" s="42"/>
      <c r="C10" s="42"/>
      <c r="D10" s="42"/>
      <c r="E10" s="42"/>
      <c r="F10" s="235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37"/>
      <c r="AQ10" s="37"/>
      <c r="AR10" s="37"/>
      <c r="AS10" s="37"/>
      <c r="AT10" s="41"/>
      <c r="AU10" s="45"/>
      <c r="AV10" s="42"/>
      <c r="AW10" s="42"/>
      <c r="AX10" s="1"/>
    </row>
    <row r="11" spans="1:50" ht="16.5" customHeight="1" x14ac:dyDescent="0.2">
      <c r="A11" s="1"/>
      <c r="B11" s="42"/>
      <c r="C11" s="42"/>
      <c r="D11" s="42"/>
      <c r="E11" s="42"/>
      <c r="F11" s="222" t="s">
        <v>73</v>
      </c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11"/>
      <c r="S11" s="281" t="s">
        <v>638</v>
      </c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78"/>
      <c r="AH11" s="78"/>
      <c r="AI11" s="78"/>
      <c r="AJ11" s="78"/>
      <c r="AK11" s="78"/>
      <c r="AL11" s="78"/>
      <c r="AM11" s="78"/>
      <c r="AN11" s="78"/>
      <c r="AO11" s="78"/>
      <c r="AP11" s="37"/>
      <c r="AQ11" s="37"/>
      <c r="AR11" s="37"/>
      <c r="AS11" s="37"/>
      <c r="AT11" s="41"/>
      <c r="AU11" s="45"/>
      <c r="AV11" s="42"/>
      <c r="AW11" s="42"/>
      <c r="AX11" s="1"/>
    </row>
    <row r="12" spans="1:50" ht="6.75" customHeight="1" x14ac:dyDescent="0.2">
      <c r="A12" s="1"/>
      <c r="B12" s="42"/>
      <c r="C12" s="42"/>
      <c r="D12" s="42"/>
      <c r="E12" s="42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37"/>
      <c r="AQ12" s="37"/>
      <c r="AR12" s="37"/>
      <c r="AS12" s="37"/>
      <c r="AT12" s="41"/>
      <c r="AU12" s="45"/>
      <c r="AV12" s="42"/>
      <c r="AW12" s="42"/>
      <c r="AX12" s="1"/>
    </row>
    <row r="13" spans="1:50" ht="16.5" customHeight="1" x14ac:dyDescent="0.2">
      <c r="A13" s="1"/>
      <c r="B13" s="42"/>
      <c r="C13" s="42"/>
      <c r="D13" s="42"/>
      <c r="E13" s="42"/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212"/>
      <c r="S13" s="223" t="s">
        <v>8</v>
      </c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37"/>
      <c r="AS13" s="37"/>
      <c r="AT13" s="41"/>
      <c r="AU13" s="45"/>
      <c r="AV13" s="42"/>
      <c r="AW13" s="42"/>
      <c r="AX13" s="1"/>
    </row>
    <row r="14" spans="1:50" ht="6.75" customHeight="1" x14ac:dyDescent="0.2">
      <c r="A14" s="1"/>
      <c r="B14" s="42"/>
      <c r="C14" s="42"/>
      <c r="D14" s="42"/>
      <c r="E14" s="42"/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37"/>
      <c r="AQ14" s="37"/>
      <c r="AR14" s="37"/>
      <c r="AS14" s="37"/>
      <c r="AT14" s="41"/>
      <c r="AU14" s="45"/>
      <c r="AV14" s="42"/>
      <c r="AW14" s="42"/>
      <c r="AX14" s="1"/>
    </row>
    <row r="15" spans="1:50" ht="16.5" customHeight="1" x14ac:dyDescent="0.2">
      <c r="A15" s="1"/>
      <c r="B15" s="42"/>
      <c r="C15" s="42"/>
      <c r="D15" s="42"/>
      <c r="E15" s="42"/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207"/>
      <c r="U15" s="328" t="s">
        <v>11</v>
      </c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329"/>
      <c r="AU15" s="45"/>
      <c r="AV15" s="42"/>
      <c r="AW15" s="42"/>
      <c r="AX15" s="1"/>
    </row>
    <row r="16" spans="1:50" ht="8.25" customHeight="1" x14ac:dyDescent="0.2">
      <c r="A16" s="1"/>
      <c r="B16" s="42"/>
      <c r="C16" s="42"/>
      <c r="D16" s="42"/>
      <c r="E16" s="42"/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37"/>
      <c r="AQ16" s="37"/>
      <c r="AR16" s="37"/>
      <c r="AS16" s="37"/>
      <c r="AT16" s="41"/>
      <c r="AU16" s="45"/>
      <c r="AV16" s="42"/>
      <c r="AW16" s="42"/>
      <c r="AX16" s="1"/>
    </row>
    <row r="17" spans="1:50" ht="16.5" customHeight="1" x14ac:dyDescent="0.2">
      <c r="A17" s="1"/>
      <c r="B17" s="42"/>
      <c r="C17" s="42"/>
      <c r="D17" s="42"/>
      <c r="E17" s="42"/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207"/>
      <c r="U17" s="328" t="s">
        <v>9</v>
      </c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329"/>
      <c r="AU17" s="45"/>
      <c r="AV17" s="42"/>
      <c r="AW17" s="42"/>
      <c r="AX17" s="1"/>
    </row>
    <row r="18" spans="1:50" ht="8.25" customHeight="1" x14ac:dyDescent="0.2">
      <c r="A18" s="1"/>
      <c r="B18" s="42"/>
      <c r="C18" s="42"/>
      <c r="D18" s="42"/>
      <c r="E18" s="42"/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37"/>
      <c r="AQ18" s="37"/>
      <c r="AR18" s="37"/>
      <c r="AS18" s="37"/>
      <c r="AT18" s="41"/>
      <c r="AU18" s="45"/>
      <c r="AV18" s="42"/>
      <c r="AW18" s="42"/>
      <c r="AX18" s="1"/>
    </row>
    <row r="19" spans="1:50" ht="16.5" customHeight="1" x14ac:dyDescent="0.2">
      <c r="A19" s="1"/>
      <c r="B19" s="42"/>
      <c r="C19" s="42"/>
      <c r="D19" s="42"/>
      <c r="E19" s="42"/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212"/>
      <c r="U19" s="332" t="s">
        <v>10</v>
      </c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3"/>
      <c r="AU19" s="45"/>
      <c r="AV19" s="42"/>
      <c r="AW19" s="42"/>
      <c r="AX19" s="1"/>
    </row>
    <row r="20" spans="1:50" ht="11.25" customHeight="1" x14ac:dyDescent="0.2">
      <c r="A20" s="1"/>
      <c r="B20" s="42"/>
      <c r="C20" s="42"/>
      <c r="D20" s="42"/>
      <c r="E20" s="42"/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37"/>
      <c r="AQ20" s="37"/>
      <c r="AR20" s="37"/>
      <c r="AS20" s="37"/>
      <c r="AT20" s="41"/>
      <c r="AU20" s="45"/>
      <c r="AV20" s="42"/>
      <c r="AW20" s="42"/>
      <c r="AX20" s="1"/>
    </row>
    <row r="21" spans="1:50" ht="19.5" customHeight="1" x14ac:dyDescent="0.2">
      <c r="A21" s="1"/>
      <c r="B21" s="42"/>
      <c r="C21" s="42"/>
      <c r="D21" s="42"/>
      <c r="E21" s="42"/>
      <c r="F21" s="244" t="s">
        <v>74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40"/>
      <c r="AQ21" s="40"/>
      <c r="AR21" s="40"/>
      <c r="AS21" s="40"/>
      <c r="AT21" s="67"/>
      <c r="AU21" s="45"/>
      <c r="AV21" s="42"/>
      <c r="AW21" s="42"/>
      <c r="AX21" s="1"/>
    </row>
    <row r="22" spans="1:50" ht="16.5" customHeight="1" x14ac:dyDescent="0.2">
      <c r="A22" s="1"/>
      <c r="B22" s="42"/>
      <c r="C22" s="42"/>
      <c r="D22" s="42"/>
      <c r="E22" s="42"/>
      <c r="F22" s="206"/>
      <c r="G22" s="78"/>
      <c r="H22" s="265" t="s">
        <v>2</v>
      </c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303"/>
      <c r="AU22" s="45"/>
      <c r="AV22" s="42"/>
      <c r="AW22" s="42"/>
      <c r="AX22" s="1"/>
    </row>
    <row r="23" spans="1:50" ht="10.5" customHeight="1" x14ac:dyDescent="0.2">
      <c r="A23" s="1"/>
      <c r="B23" s="42"/>
      <c r="C23" s="42"/>
      <c r="D23" s="42"/>
      <c r="E23" s="42"/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37"/>
      <c r="AQ23" s="37"/>
      <c r="AR23" s="37"/>
      <c r="AS23" s="37"/>
      <c r="AT23" s="41"/>
      <c r="AU23" s="45"/>
      <c r="AV23" s="42"/>
      <c r="AW23" s="42"/>
      <c r="AX23" s="1"/>
    </row>
    <row r="24" spans="1:50" ht="10.5" customHeight="1" x14ac:dyDescent="0.2">
      <c r="A24" s="1"/>
      <c r="B24" s="42"/>
      <c r="C24" s="42"/>
      <c r="D24" s="42"/>
      <c r="E24" s="42"/>
      <c r="F24" s="77"/>
      <c r="G24" s="78"/>
      <c r="H24" s="327" t="s">
        <v>657</v>
      </c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8"/>
      <c r="AU24" s="45"/>
      <c r="AV24" s="42"/>
      <c r="AW24" s="42"/>
      <c r="AX24" s="1"/>
    </row>
    <row r="25" spans="1:50" ht="10.5" customHeight="1" x14ac:dyDescent="0.2">
      <c r="A25" s="1"/>
      <c r="B25" s="42"/>
      <c r="C25" s="42"/>
      <c r="D25" s="42"/>
      <c r="E25" s="42"/>
      <c r="F25" s="77"/>
      <c r="G25" s="78"/>
      <c r="H25" s="78"/>
      <c r="I25" s="78"/>
      <c r="J25" s="91" t="s">
        <v>639</v>
      </c>
      <c r="K25" s="91"/>
      <c r="L25" s="91"/>
      <c r="M25" s="91"/>
      <c r="N25" s="91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37"/>
      <c r="AQ25" s="37"/>
      <c r="AR25" s="37"/>
      <c r="AS25" s="37"/>
      <c r="AT25" s="41"/>
      <c r="AU25" s="45"/>
      <c r="AV25" s="42"/>
      <c r="AW25" s="42"/>
      <c r="AX25" s="1"/>
    </row>
    <row r="26" spans="1:50" ht="3" customHeight="1" x14ac:dyDescent="0.2">
      <c r="A26" s="1"/>
      <c r="B26" s="42"/>
      <c r="C26" s="42"/>
      <c r="D26" s="42"/>
      <c r="E26" s="42"/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37"/>
      <c r="AQ26" s="37"/>
      <c r="AR26" s="37"/>
      <c r="AS26" s="37"/>
      <c r="AT26" s="41"/>
      <c r="AU26" s="45"/>
      <c r="AV26" s="42"/>
      <c r="AW26" s="42"/>
      <c r="AX26" s="1"/>
    </row>
    <row r="27" spans="1:50" ht="23.25" customHeight="1" x14ac:dyDescent="0.2">
      <c r="A27" s="1"/>
      <c r="B27" s="42"/>
      <c r="C27" s="42"/>
      <c r="D27" s="42"/>
      <c r="E27" s="42"/>
      <c r="F27" s="244" t="s">
        <v>75</v>
      </c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1"/>
      <c r="AL27" s="161"/>
      <c r="AM27" s="161"/>
      <c r="AN27" s="161"/>
      <c r="AO27" s="161"/>
      <c r="AP27" s="40"/>
      <c r="AQ27" s="40"/>
      <c r="AR27" s="40"/>
      <c r="AS27" s="40"/>
      <c r="AT27" s="67"/>
      <c r="AU27" s="45"/>
      <c r="AV27" s="42"/>
      <c r="AW27" s="42"/>
      <c r="AX27" s="1"/>
    </row>
    <row r="28" spans="1:50" ht="16.5" customHeight="1" x14ac:dyDescent="0.2">
      <c r="A28" s="1"/>
      <c r="B28" s="42"/>
      <c r="C28" s="42"/>
      <c r="D28" s="42"/>
      <c r="E28" s="42"/>
      <c r="F28" s="206"/>
      <c r="G28" s="49"/>
      <c r="H28" s="223" t="s">
        <v>3</v>
      </c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46"/>
      <c r="AU28" s="45"/>
      <c r="AV28" s="42"/>
      <c r="AW28" s="42"/>
      <c r="AX28" s="1"/>
    </row>
    <row r="29" spans="1:50" ht="15" customHeight="1" x14ac:dyDescent="0.2">
      <c r="A29" s="1"/>
      <c r="B29" s="42"/>
      <c r="C29" s="42"/>
      <c r="D29" s="42"/>
      <c r="E29" s="42"/>
      <c r="F29" s="77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63"/>
      <c r="AL29" s="63"/>
      <c r="AM29" s="63"/>
      <c r="AN29" s="63"/>
      <c r="AO29" s="63"/>
      <c r="AP29" s="37"/>
      <c r="AQ29" s="37"/>
      <c r="AR29" s="37"/>
      <c r="AS29" s="37"/>
      <c r="AT29" s="41"/>
      <c r="AU29" s="45"/>
      <c r="AV29" s="42"/>
      <c r="AW29" s="42"/>
      <c r="AX29" s="1"/>
    </row>
    <row r="30" spans="1:50" ht="16.5" customHeight="1" x14ac:dyDescent="0.2">
      <c r="A30" s="1"/>
      <c r="B30" s="42"/>
      <c r="C30" s="42"/>
      <c r="D30" s="42"/>
      <c r="E30" s="42"/>
      <c r="F30" s="206"/>
      <c r="G30" s="49"/>
      <c r="H30" s="223" t="s">
        <v>652</v>
      </c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49"/>
      <c r="AH30" s="49"/>
      <c r="AI30" s="49"/>
      <c r="AJ30" s="49"/>
      <c r="AK30" s="63"/>
      <c r="AL30" s="63"/>
      <c r="AM30" s="63"/>
      <c r="AN30" s="63"/>
      <c r="AO30" s="63"/>
      <c r="AP30" s="37"/>
      <c r="AQ30" s="37"/>
      <c r="AR30" s="37"/>
      <c r="AS30" s="37"/>
      <c r="AT30" s="41"/>
      <c r="AU30" s="45"/>
      <c r="AV30" s="42"/>
      <c r="AW30" s="42"/>
      <c r="AX30" s="1"/>
    </row>
    <row r="31" spans="1:50" ht="5.25" customHeight="1" x14ac:dyDescent="0.2">
      <c r="A31" s="1"/>
      <c r="B31" s="42"/>
      <c r="C31" s="42"/>
      <c r="D31" s="42"/>
      <c r="E31" s="42"/>
      <c r="F31" s="77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63"/>
      <c r="AL31" s="63"/>
      <c r="AM31" s="63"/>
      <c r="AN31" s="63"/>
      <c r="AO31" s="63"/>
      <c r="AP31" s="37"/>
      <c r="AQ31" s="37"/>
      <c r="AR31" s="37"/>
      <c r="AS31" s="37"/>
      <c r="AT31" s="41"/>
      <c r="AU31" s="45"/>
      <c r="AV31" s="42"/>
      <c r="AW31" s="42"/>
      <c r="AX31" s="1"/>
    </row>
    <row r="32" spans="1:50" ht="16.5" customHeight="1" x14ac:dyDescent="0.2">
      <c r="A32" s="1"/>
      <c r="B32" s="42"/>
      <c r="C32" s="42"/>
      <c r="D32" s="42"/>
      <c r="E32" s="42"/>
      <c r="F32" s="47"/>
      <c r="G32" s="37"/>
      <c r="H32" s="223" t="s">
        <v>520</v>
      </c>
      <c r="I32" s="223"/>
      <c r="J32" s="223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52"/>
      <c r="Y32" s="37"/>
      <c r="Z32" s="37"/>
      <c r="AA32" s="37"/>
      <c r="AB32" s="223" t="s">
        <v>17</v>
      </c>
      <c r="AC32" s="223"/>
      <c r="AD32" s="223"/>
      <c r="AE32" s="223"/>
      <c r="AF32" s="223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37"/>
      <c r="AR32" s="37"/>
      <c r="AS32" s="37"/>
      <c r="AT32" s="37"/>
      <c r="AU32" s="45"/>
      <c r="AV32" s="42"/>
      <c r="AW32" s="42"/>
      <c r="AX32" s="1"/>
    </row>
    <row r="33" spans="1:50" ht="15" customHeight="1" x14ac:dyDescent="0.2">
      <c r="A33" s="1"/>
      <c r="B33" s="42"/>
      <c r="C33" s="42"/>
      <c r="D33" s="42"/>
      <c r="E33" s="42"/>
      <c r="F33" s="174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99"/>
      <c r="AU33" s="45"/>
      <c r="AV33" s="42"/>
      <c r="AW33" s="42"/>
      <c r="AX33" s="1"/>
    </row>
    <row r="34" spans="1:50" ht="11.25" customHeight="1" x14ac:dyDescent="0.2">
      <c r="A34" s="1"/>
      <c r="B34" s="42"/>
      <c r="C34" s="42"/>
      <c r="D34" s="42"/>
      <c r="E34" s="42"/>
      <c r="F34" s="295" t="s">
        <v>669</v>
      </c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7"/>
      <c r="AI34" s="185"/>
      <c r="AJ34" s="186"/>
      <c r="AK34" s="37"/>
      <c r="AL34" s="37"/>
      <c r="AM34" s="37"/>
      <c r="AN34" s="37"/>
      <c r="AO34" s="37"/>
      <c r="AP34" s="48"/>
      <c r="AQ34" s="48"/>
      <c r="AR34" s="48"/>
      <c r="AS34" s="48"/>
      <c r="AT34" s="37"/>
      <c r="AU34" s="45"/>
      <c r="AV34" s="42"/>
      <c r="AW34" s="42"/>
      <c r="AX34" s="1"/>
    </row>
    <row r="35" spans="1:50" ht="9.75" customHeight="1" x14ac:dyDescent="0.2">
      <c r="A35" s="1"/>
      <c r="B35" s="42"/>
      <c r="C35" s="42"/>
      <c r="D35" s="42"/>
      <c r="E35" s="42"/>
      <c r="F35" s="105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48"/>
      <c r="AQ35" s="48"/>
      <c r="AR35" s="48"/>
      <c r="AS35" s="48"/>
      <c r="AT35" s="37"/>
      <c r="AU35" s="45"/>
      <c r="AV35" s="42"/>
      <c r="AW35" s="42"/>
      <c r="AX35" s="1"/>
    </row>
    <row r="36" spans="1:50" ht="6.75" customHeight="1" x14ac:dyDescent="0.2">
      <c r="A36" s="1"/>
      <c r="B36" s="42"/>
      <c r="C36" s="42"/>
      <c r="D36" s="42"/>
      <c r="E36" s="42"/>
      <c r="F36" s="219" t="s">
        <v>521</v>
      </c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45"/>
      <c r="AV36" s="42"/>
      <c r="AW36" s="42"/>
      <c r="AX36" s="1"/>
    </row>
    <row r="37" spans="1:50" ht="16.5" customHeight="1" x14ac:dyDescent="0.2">
      <c r="A37" s="1"/>
      <c r="B37" s="42"/>
      <c r="C37" s="42"/>
      <c r="D37" s="42"/>
      <c r="E37" s="42"/>
      <c r="F37" s="218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5"/>
      <c r="AU37" s="45"/>
      <c r="AV37" s="42"/>
      <c r="AW37" s="42"/>
      <c r="AX37" s="1"/>
    </row>
    <row r="38" spans="1:50" ht="2.25" customHeight="1" x14ac:dyDescent="0.2">
      <c r="A38" s="1"/>
      <c r="B38" s="42"/>
      <c r="C38" s="42"/>
      <c r="D38" s="42"/>
      <c r="E38" s="42"/>
      <c r="F38" s="237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45"/>
      <c r="AV38" s="42"/>
      <c r="AW38" s="42"/>
      <c r="AX38" s="1"/>
    </row>
    <row r="39" spans="1:50" ht="6.75" customHeight="1" x14ac:dyDescent="0.2">
      <c r="A39" s="1"/>
      <c r="B39" s="42"/>
      <c r="C39" s="42"/>
      <c r="D39" s="42"/>
      <c r="E39" s="42"/>
      <c r="F39" s="219" t="s">
        <v>549</v>
      </c>
      <c r="G39" s="216"/>
      <c r="H39" s="216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5"/>
      <c r="AC39" s="37"/>
      <c r="AD39" s="37"/>
      <c r="AE39" s="37"/>
      <c r="AF39" s="37"/>
      <c r="AG39" s="37"/>
      <c r="AH39" s="37"/>
      <c r="AI39" s="37"/>
      <c r="AJ39" s="216" t="s">
        <v>552</v>
      </c>
      <c r="AK39" s="216"/>
      <c r="AL39" s="37"/>
      <c r="AM39" s="37"/>
      <c r="AN39" s="37"/>
      <c r="AO39" s="37"/>
      <c r="AP39" s="216" t="s">
        <v>553</v>
      </c>
      <c r="AQ39" s="216"/>
      <c r="AR39" s="216"/>
      <c r="AS39" s="216"/>
      <c r="AT39" s="37"/>
      <c r="AU39" s="45"/>
      <c r="AV39" s="42"/>
      <c r="AW39" s="42"/>
      <c r="AX39" s="1"/>
    </row>
    <row r="40" spans="1:50" ht="16.5" customHeight="1" x14ac:dyDescent="0.2">
      <c r="A40" s="1"/>
      <c r="B40" s="42"/>
      <c r="C40" s="42"/>
      <c r="D40" s="42"/>
      <c r="E40" s="42"/>
      <c r="F40" s="218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52"/>
      <c r="AI40" s="52"/>
      <c r="AJ40" s="214"/>
      <c r="AK40" s="214"/>
      <c r="AL40" s="214"/>
      <c r="AM40" s="214"/>
      <c r="AN40" s="52"/>
      <c r="AO40" s="104"/>
      <c r="AP40" s="214"/>
      <c r="AQ40" s="214"/>
      <c r="AR40" s="214"/>
      <c r="AS40" s="214"/>
      <c r="AT40" s="215"/>
      <c r="AU40" s="45"/>
      <c r="AV40" s="42"/>
      <c r="AW40" s="42"/>
      <c r="AX40" s="1"/>
    </row>
    <row r="41" spans="1:50" ht="2.25" customHeight="1" x14ac:dyDescent="0.2">
      <c r="A41" s="1"/>
      <c r="B41" s="42"/>
      <c r="C41" s="42"/>
      <c r="D41" s="42"/>
      <c r="E41" s="42"/>
      <c r="F41" s="4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45"/>
      <c r="AV41" s="42"/>
      <c r="AW41" s="42"/>
      <c r="AX41" s="1"/>
    </row>
    <row r="42" spans="1:50" ht="6.75" customHeight="1" x14ac:dyDescent="0.2">
      <c r="A42" s="1"/>
      <c r="B42" s="42"/>
      <c r="C42" s="42"/>
      <c r="D42" s="42"/>
      <c r="E42" s="42"/>
      <c r="F42" s="219" t="s">
        <v>86</v>
      </c>
      <c r="G42" s="216"/>
      <c r="H42" s="216"/>
      <c r="I42" s="216"/>
      <c r="J42" s="37"/>
      <c r="K42" s="37"/>
      <c r="L42" s="37"/>
      <c r="M42" s="37"/>
      <c r="N42" s="73" t="s">
        <v>446</v>
      </c>
      <c r="O42" s="83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45"/>
      <c r="AV42" s="42"/>
      <c r="AW42" s="42"/>
      <c r="AX42" s="1"/>
    </row>
    <row r="43" spans="1:50" ht="16.5" customHeight="1" x14ac:dyDescent="0.2">
      <c r="A43" s="1"/>
      <c r="B43" s="42"/>
      <c r="C43" s="42"/>
      <c r="D43" s="42"/>
      <c r="E43" s="42"/>
      <c r="F43" s="218"/>
      <c r="G43" s="214"/>
      <c r="H43" s="214"/>
      <c r="I43" s="214"/>
      <c r="J43" s="214"/>
      <c r="K43" s="214"/>
      <c r="L43" s="52"/>
      <c r="M43" s="52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52"/>
      <c r="AN43" s="52"/>
      <c r="AO43" s="52"/>
      <c r="AP43" s="52"/>
      <c r="AQ43" s="52"/>
      <c r="AR43" s="52"/>
      <c r="AS43" s="52"/>
      <c r="AT43" s="52"/>
      <c r="AU43" s="45"/>
      <c r="AV43" s="42"/>
      <c r="AW43" s="42"/>
      <c r="AX43" s="1"/>
    </row>
    <row r="44" spans="1:50" ht="2.25" customHeight="1" x14ac:dyDescent="0.2">
      <c r="A44" s="1"/>
      <c r="B44" s="42"/>
      <c r="C44" s="42"/>
      <c r="D44" s="42"/>
      <c r="E44" s="42"/>
      <c r="F44" s="47"/>
      <c r="G44" s="37"/>
      <c r="H44" s="37"/>
      <c r="I44" s="37"/>
      <c r="J44" s="37"/>
      <c r="K44" s="37"/>
      <c r="L44" s="52"/>
      <c r="M44" s="52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45"/>
      <c r="AV44" s="42"/>
      <c r="AW44" s="42"/>
      <c r="AX44" s="1"/>
    </row>
    <row r="45" spans="1:50" ht="6.75" customHeight="1" x14ac:dyDescent="0.2">
      <c r="A45" s="1"/>
      <c r="B45" s="42"/>
      <c r="C45" s="42"/>
      <c r="D45" s="42"/>
      <c r="E45" s="42"/>
      <c r="F45" s="219" t="s">
        <v>86</v>
      </c>
      <c r="G45" s="216"/>
      <c r="H45" s="216"/>
      <c r="I45" s="216"/>
      <c r="J45" s="37"/>
      <c r="K45" s="37"/>
      <c r="L45" s="52"/>
      <c r="M45" s="52"/>
      <c r="N45" s="65" t="s">
        <v>550</v>
      </c>
      <c r="O45" s="65"/>
      <c r="P45" s="65"/>
      <c r="Q45" s="79"/>
      <c r="R45" s="83"/>
      <c r="S45" s="83"/>
      <c r="T45" s="83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216" t="s">
        <v>551</v>
      </c>
      <c r="AP45" s="216"/>
      <c r="AQ45" s="216"/>
      <c r="AR45" s="37"/>
      <c r="AS45" s="37"/>
      <c r="AT45" s="83"/>
      <c r="AU45" s="45"/>
      <c r="AV45" s="42"/>
      <c r="AW45" s="42"/>
      <c r="AX45" s="1"/>
    </row>
    <row r="46" spans="1:50" ht="16.5" customHeight="1" x14ac:dyDescent="0.2">
      <c r="A46" s="1"/>
      <c r="B46" s="42"/>
      <c r="C46" s="42"/>
      <c r="D46" s="42"/>
      <c r="E46" s="42"/>
      <c r="F46" s="218"/>
      <c r="G46" s="214"/>
      <c r="H46" s="214"/>
      <c r="I46" s="214"/>
      <c r="J46" s="214"/>
      <c r="K46" s="214"/>
      <c r="L46" s="52"/>
      <c r="M46" s="52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52"/>
      <c r="AN46" s="52"/>
      <c r="AO46" s="259"/>
      <c r="AP46" s="259"/>
      <c r="AQ46" s="259"/>
      <c r="AR46" s="259"/>
      <c r="AS46" s="259"/>
      <c r="AT46" s="260"/>
      <c r="AU46" s="45"/>
      <c r="AV46" s="42"/>
      <c r="AW46" s="42"/>
      <c r="AX46" s="1"/>
    </row>
    <row r="47" spans="1:50" ht="2.25" customHeight="1" x14ac:dyDescent="0.2">
      <c r="A47" s="1"/>
      <c r="B47" s="42"/>
      <c r="C47" s="42"/>
      <c r="D47" s="42"/>
      <c r="E47" s="42"/>
      <c r="F47" s="86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5"/>
      <c r="AV47" s="42"/>
      <c r="AW47" s="42"/>
      <c r="AX47" s="1"/>
    </row>
    <row r="48" spans="1:50" ht="6.75" customHeight="1" x14ac:dyDescent="0.2">
      <c r="A48" s="1"/>
      <c r="B48" s="42"/>
      <c r="C48" s="42"/>
      <c r="D48" s="42"/>
      <c r="E48" s="42"/>
      <c r="F48" s="219" t="s">
        <v>443</v>
      </c>
      <c r="G48" s="216"/>
      <c r="H48" s="216"/>
      <c r="I48" s="216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256" t="s">
        <v>80</v>
      </c>
      <c r="AG48" s="256"/>
      <c r="AH48" s="256"/>
      <c r="AI48" s="256"/>
      <c r="AJ48" s="256"/>
      <c r="AK48" s="48"/>
      <c r="AL48" s="48"/>
      <c r="AM48" s="48"/>
      <c r="AN48" s="48"/>
      <c r="AO48" s="48"/>
      <c r="AP48" s="83"/>
      <c r="AQ48" s="83"/>
      <c r="AR48" s="83"/>
      <c r="AS48" s="48"/>
      <c r="AT48" s="48"/>
      <c r="AU48" s="45"/>
      <c r="AV48" s="42"/>
      <c r="AW48" s="42"/>
      <c r="AX48" s="1"/>
    </row>
    <row r="49" spans="1:50" ht="16.5" customHeight="1" x14ac:dyDescent="0.2">
      <c r="A49" s="1"/>
      <c r="B49" s="42"/>
      <c r="C49" s="42"/>
      <c r="D49" s="42"/>
      <c r="E49" s="42"/>
      <c r="F49" s="323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52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60"/>
      <c r="AU49" s="45"/>
      <c r="AV49" s="42"/>
      <c r="AW49" s="42"/>
      <c r="AX49" s="1"/>
    </row>
    <row r="50" spans="1:50" ht="9" customHeight="1" x14ac:dyDescent="0.2">
      <c r="A50" s="1"/>
      <c r="B50" s="42"/>
      <c r="C50" s="42"/>
      <c r="D50" s="42"/>
      <c r="E50" s="42"/>
      <c r="F50" s="8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5"/>
      <c r="AV50" s="42"/>
      <c r="AW50" s="42"/>
      <c r="AX50" s="1"/>
    </row>
    <row r="51" spans="1:50" ht="10.5" customHeight="1" x14ac:dyDescent="0.2">
      <c r="A51" s="1"/>
      <c r="B51" s="42"/>
      <c r="C51" s="42"/>
      <c r="D51" s="42"/>
      <c r="E51" s="42"/>
      <c r="F51" s="330" t="s">
        <v>522</v>
      </c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5"/>
      <c r="AV51" s="42"/>
      <c r="AW51" s="42"/>
      <c r="AX51" s="1"/>
    </row>
    <row r="52" spans="1:50" ht="13.5" customHeight="1" x14ac:dyDescent="0.2">
      <c r="A52" s="1"/>
      <c r="B52" s="42"/>
      <c r="C52" s="42"/>
      <c r="D52" s="42"/>
      <c r="E52" s="42"/>
      <c r="F52" s="8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5"/>
      <c r="AV52" s="42"/>
      <c r="AW52" s="42"/>
      <c r="AX52" s="1"/>
    </row>
    <row r="53" spans="1:50" ht="12.75" customHeight="1" x14ac:dyDescent="0.2">
      <c r="A53" s="1"/>
      <c r="B53" s="42"/>
      <c r="C53" s="42"/>
      <c r="D53" s="42"/>
      <c r="E53" s="42"/>
      <c r="F53" s="171"/>
      <c r="G53" s="172"/>
      <c r="H53" s="172"/>
      <c r="I53" s="172"/>
      <c r="J53" s="89"/>
      <c r="K53" s="89"/>
      <c r="L53" s="89"/>
      <c r="M53" s="89"/>
      <c r="N53" s="172"/>
      <c r="O53" s="172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45"/>
      <c r="AV53" s="42"/>
      <c r="AW53" s="42"/>
      <c r="AX53" s="1"/>
    </row>
    <row r="54" spans="1:50" ht="10.5" customHeight="1" x14ac:dyDescent="0.2">
      <c r="A54" s="1"/>
      <c r="B54" s="42"/>
      <c r="C54" s="42"/>
      <c r="D54" s="42"/>
      <c r="E54" s="42"/>
      <c r="F54" s="311" t="s">
        <v>19</v>
      </c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8"/>
      <c r="AU54" s="45"/>
      <c r="AV54" s="42"/>
      <c r="AW54" s="42"/>
      <c r="AX54" s="1"/>
    </row>
    <row r="55" spans="1:50" ht="10.5" customHeight="1" x14ac:dyDescent="0.2">
      <c r="A55" s="1"/>
      <c r="B55" s="42"/>
      <c r="C55" s="42"/>
      <c r="D55" s="42"/>
      <c r="E55" s="42"/>
      <c r="F55" s="176"/>
      <c r="G55" s="173"/>
      <c r="H55" s="173"/>
      <c r="I55" s="312" t="s">
        <v>18</v>
      </c>
      <c r="J55" s="312"/>
      <c r="K55" s="312"/>
      <c r="L55" s="312"/>
      <c r="M55" s="312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45"/>
      <c r="AV55" s="42"/>
      <c r="AW55" s="42"/>
      <c r="AX55" s="1"/>
    </row>
    <row r="56" spans="1:50" ht="5.25" customHeight="1" x14ac:dyDescent="0.2">
      <c r="A56" s="1"/>
      <c r="B56" s="42"/>
      <c r="C56" s="42"/>
      <c r="D56" s="42"/>
      <c r="E56" s="42"/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45"/>
      <c r="AV56" s="42"/>
      <c r="AW56" s="42"/>
      <c r="AX56" s="1"/>
    </row>
    <row r="57" spans="1:50" ht="15.75" customHeight="1" x14ac:dyDescent="0.2">
      <c r="A57" s="1"/>
      <c r="B57" s="42"/>
      <c r="C57" s="42"/>
      <c r="D57" s="42"/>
      <c r="E57" s="42"/>
      <c r="F57" s="4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45"/>
      <c r="AV57" s="42"/>
      <c r="AW57" s="42"/>
      <c r="AX57" s="1"/>
    </row>
    <row r="58" spans="1:50" ht="10.5" customHeight="1" x14ac:dyDescent="0.2">
      <c r="A58" s="1"/>
      <c r="B58" s="42"/>
      <c r="C58" s="42"/>
      <c r="D58" s="42"/>
      <c r="E58" s="42"/>
      <c r="F58" s="177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9"/>
      <c r="AU58" s="45"/>
      <c r="AV58" s="42"/>
      <c r="AW58" s="42"/>
      <c r="AX58" s="1"/>
    </row>
    <row r="59" spans="1:50" ht="10.5" customHeight="1" x14ac:dyDescent="0.2">
      <c r="A59" s="1"/>
      <c r="B59" s="42"/>
      <c r="C59" s="42"/>
      <c r="D59" s="42"/>
      <c r="E59" s="42"/>
      <c r="F59" s="177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9"/>
      <c r="AU59" s="45"/>
      <c r="AV59" s="42"/>
      <c r="AW59" s="42"/>
      <c r="AX59" s="1"/>
    </row>
    <row r="60" spans="1:50" ht="11.25" customHeight="1" x14ac:dyDescent="0.2">
      <c r="A60" s="1"/>
      <c r="B60" s="42"/>
      <c r="C60" s="42"/>
      <c r="D60" s="42"/>
      <c r="E60" s="42"/>
      <c r="F60" s="177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9"/>
      <c r="AU60" s="45"/>
      <c r="AV60" s="42"/>
      <c r="AW60" s="42"/>
      <c r="AX60" s="1"/>
    </row>
    <row r="61" spans="1:50" ht="11.25" customHeight="1" x14ac:dyDescent="0.2">
      <c r="A61" s="1"/>
      <c r="B61" s="42"/>
      <c r="C61" s="42"/>
      <c r="D61" s="42"/>
      <c r="E61" s="42"/>
      <c r="F61" s="177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9"/>
      <c r="AU61" s="45"/>
      <c r="AV61" s="42"/>
      <c r="AW61" s="42"/>
      <c r="AX61" s="1"/>
    </row>
    <row r="62" spans="1:50" ht="16.5" customHeight="1" x14ac:dyDescent="0.2">
      <c r="A62" s="1"/>
      <c r="B62" s="42"/>
      <c r="C62" s="42"/>
      <c r="D62" s="42"/>
      <c r="E62" s="42"/>
      <c r="F62" s="325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130"/>
      <c r="X62" s="178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4"/>
      <c r="AU62" s="45"/>
      <c r="AV62" s="42"/>
      <c r="AW62" s="42"/>
      <c r="AX62" s="1"/>
    </row>
    <row r="63" spans="1:50" ht="9.75" customHeight="1" x14ac:dyDescent="0.2">
      <c r="A63" s="1"/>
      <c r="B63" s="42"/>
      <c r="C63" s="42"/>
      <c r="D63" s="42"/>
      <c r="E63" s="42"/>
      <c r="F63" s="334" t="s">
        <v>523</v>
      </c>
      <c r="G63" s="335"/>
      <c r="H63" s="335"/>
      <c r="I63" s="335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331" t="s">
        <v>525</v>
      </c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178"/>
      <c r="AT63" s="179"/>
      <c r="AU63" s="45"/>
      <c r="AV63" s="42"/>
      <c r="AW63" s="42"/>
      <c r="AX63" s="1"/>
    </row>
    <row r="64" spans="1:50" ht="9.75" customHeight="1" x14ac:dyDescent="0.2">
      <c r="A64" s="1"/>
      <c r="B64" s="42"/>
      <c r="C64" s="42"/>
      <c r="D64" s="42"/>
      <c r="E64" s="42"/>
      <c r="F64" s="180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324" t="s">
        <v>526</v>
      </c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181"/>
      <c r="AT64" s="182"/>
      <c r="AU64" s="45"/>
      <c r="AV64" s="42"/>
      <c r="AW64" s="42"/>
      <c r="AX64" s="1"/>
    </row>
    <row r="65" spans="1:50" ht="12.75" customHeight="1" x14ac:dyDescent="0.2">
      <c r="A65" s="1"/>
      <c r="B65" s="42"/>
      <c r="C65" s="42"/>
      <c r="D65" s="42"/>
      <c r="E65" s="42"/>
      <c r="F65" s="90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2"/>
      <c r="AU65" s="45"/>
      <c r="AV65" s="42"/>
      <c r="AW65" s="42"/>
      <c r="AX65" s="1"/>
    </row>
    <row r="66" spans="1:50" ht="12.75" customHeight="1" x14ac:dyDescent="0.2">
      <c r="A66" s="1"/>
      <c r="B66" s="42"/>
      <c r="C66" s="42"/>
      <c r="D66" s="42"/>
      <c r="E66" s="42"/>
      <c r="F66" s="90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2"/>
      <c r="AU66" s="45"/>
      <c r="AV66" s="42"/>
      <c r="AW66" s="42"/>
      <c r="AX66" s="1"/>
    </row>
    <row r="67" spans="1:50" ht="12.75" customHeight="1" x14ac:dyDescent="0.2">
      <c r="A67" s="1"/>
      <c r="B67" s="42"/>
      <c r="C67" s="42"/>
      <c r="D67" s="42"/>
      <c r="E67" s="42"/>
      <c r="F67" s="90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2"/>
      <c r="AU67" s="45"/>
      <c r="AV67" s="42"/>
      <c r="AW67" s="42"/>
      <c r="AX67" s="1"/>
    </row>
    <row r="68" spans="1:50" ht="12.75" customHeight="1" x14ac:dyDescent="0.2">
      <c r="A68" s="1"/>
      <c r="B68" s="42"/>
      <c r="C68" s="42"/>
      <c r="D68" s="42"/>
      <c r="E68" s="42"/>
      <c r="F68" s="90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2"/>
      <c r="AU68" s="45"/>
      <c r="AV68" s="42"/>
      <c r="AW68" s="42"/>
      <c r="AX68" s="1"/>
    </row>
    <row r="69" spans="1:50" ht="12.75" customHeight="1" x14ac:dyDescent="0.2">
      <c r="A69" s="1"/>
      <c r="B69" s="42"/>
      <c r="C69" s="42"/>
      <c r="D69" s="42"/>
      <c r="E69" s="42"/>
      <c r="F69" s="90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2"/>
      <c r="AU69" s="45"/>
      <c r="AV69" s="42"/>
      <c r="AW69" s="42"/>
      <c r="AX69" s="1"/>
    </row>
    <row r="70" spans="1:50" ht="13.5" customHeight="1" x14ac:dyDescent="0.2">
      <c r="A70" s="1"/>
      <c r="B70" s="42"/>
      <c r="C70" s="42"/>
      <c r="D70" s="42"/>
      <c r="E70" s="42"/>
      <c r="F70" s="90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2"/>
      <c r="AU70" s="45"/>
      <c r="AV70" s="42"/>
      <c r="AW70" s="42"/>
      <c r="AX70" s="1"/>
    </row>
    <row r="71" spans="1:50" ht="13.5" customHeight="1" x14ac:dyDescent="0.2">
      <c r="A71" s="1"/>
      <c r="B71" s="42"/>
      <c r="C71" s="42"/>
      <c r="D71" s="42"/>
      <c r="E71" s="42"/>
      <c r="F71" s="90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2"/>
      <c r="AU71" s="45"/>
      <c r="AV71" s="42"/>
      <c r="AW71" s="42"/>
      <c r="AX71" s="1"/>
    </row>
    <row r="72" spans="1:50" ht="13.5" customHeight="1" x14ac:dyDescent="0.2">
      <c r="A72" s="1"/>
      <c r="B72" s="42"/>
      <c r="C72" s="42"/>
      <c r="D72" s="42"/>
      <c r="E72" s="42"/>
      <c r="F72" s="90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2"/>
      <c r="AU72" s="45"/>
      <c r="AV72" s="42"/>
      <c r="AW72" s="42"/>
      <c r="AX72" s="1"/>
    </row>
    <row r="73" spans="1:50" ht="13.5" customHeight="1" x14ac:dyDescent="0.2">
      <c r="A73" s="1"/>
      <c r="B73" s="42"/>
      <c r="C73" s="42"/>
      <c r="D73" s="42"/>
      <c r="E73" s="42"/>
      <c r="F73" s="90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2"/>
      <c r="AU73" s="45"/>
      <c r="AV73" s="42"/>
      <c r="AW73" s="42"/>
      <c r="AX73" s="1"/>
    </row>
    <row r="74" spans="1:50" ht="13.5" customHeight="1" x14ac:dyDescent="0.2">
      <c r="A74" s="1"/>
      <c r="B74" s="42"/>
      <c r="C74" s="42"/>
      <c r="D74" s="42"/>
      <c r="E74" s="42"/>
      <c r="F74" s="90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2"/>
      <c r="AU74" s="45"/>
      <c r="AV74" s="42"/>
      <c r="AW74" s="42"/>
      <c r="AX74" s="1"/>
    </row>
    <row r="75" spans="1:50" ht="13.5" customHeight="1" x14ac:dyDescent="0.2">
      <c r="A75" s="1"/>
      <c r="B75" s="42"/>
      <c r="C75" s="42"/>
      <c r="D75" s="42"/>
      <c r="E75" s="42"/>
      <c r="F75" s="90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2"/>
      <c r="AU75" s="45"/>
      <c r="AV75" s="42"/>
      <c r="AW75" s="42"/>
      <c r="AX75" s="1"/>
    </row>
    <row r="76" spans="1:50" ht="13.5" customHeight="1" x14ac:dyDescent="0.2">
      <c r="A76" s="1"/>
      <c r="B76" s="42"/>
      <c r="C76" s="42"/>
      <c r="D76" s="42"/>
      <c r="E76" s="42"/>
      <c r="F76" s="53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45"/>
      <c r="AV76" s="42"/>
      <c r="AW76" s="42"/>
      <c r="AX76" s="1"/>
    </row>
    <row r="77" spans="1:50" ht="15" customHeight="1" thickBot="1" x14ac:dyDescent="0.25">
      <c r="A77" s="1"/>
      <c r="B77" s="42"/>
      <c r="C77" s="42"/>
      <c r="D77" s="42"/>
      <c r="E77" s="55"/>
      <c r="F77" s="42"/>
      <c r="G77" s="42"/>
      <c r="H77" s="196"/>
      <c r="I77" s="239" t="s">
        <v>647</v>
      </c>
      <c r="J77" s="239"/>
      <c r="K77" s="239"/>
      <c r="L77" s="239"/>
      <c r="M77" s="239"/>
      <c r="N77" s="239"/>
      <c r="O77" s="239"/>
      <c r="P77" s="239"/>
      <c r="Q77" s="239"/>
      <c r="R77" s="239"/>
      <c r="S77" s="42"/>
      <c r="T77" s="42"/>
      <c r="U77" s="42"/>
      <c r="V77" s="42"/>
      <c r="W77" s="42"/>
      <c r="X77" s="42"/>
      <c r="Y77" s="42"/>
      <c r="Z77" s="42"/>
      <c r="AA77" s="42"/>
      <c r="AB77" s="158"/>
      <c r="AC77" s="159"/>
      <c r="AD77" s="159"/>
      <c r="AE77" s="159"/>
      <c r="AF77" s="159"/>
      <c r="AG77" s="42"/>
      <c r="AH77" s="42"/>
      <c r="AI77" s="42"/>
      <c r="AJ77" s="42"/>
      <c r="AK77" s="254" t="s">
        <v>647</v>
      </c>
      <c r="AL77" s="254"/>
      <c r="AM77" s="254"/>
      <c r="AN77" s="254"/>
      <c r="AO77" s="254"/>
      <c r="AP77" s="254"/>
      <c r="AQ77" s="254"/>
      <c r="AR77" s="254"/>
      <c r="AS77" s="254"/>
      <c r="AT77" s="196"/>
      <c r="AU77" s="56"/>
      <c r="AV77" s="42"/>
      <c r="AW77" s="42"/>
      <c r="AX77" s="1"/>
    </row>
    <row r="78" spans="1:50" ht="6.75" customHeight="1" x14ac:dyDescent="0.2">
      <c r="A78" s="1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1"/>
    </row>
    <row r="79" spans="1:50" ht="6.75" customHeight="1" x14ac:dyDescent="0.2">
      <c r="A79" s="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1"/>
    </row>
    <row r="80" spans="1:50" ht="4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6:16" ht="12.75" hidden="1" customHeight="1" x14ac:dyDescent="0.2">
      <c r="P81" s="61"/>
    </row>
    <row r="82" spans="16:16" ht="12.75" hidden="1" customHeight="1" x14ac:dyDescent="0.2">
      <c r="P82" s="61"/>
    </row>
    <row r="83" spans="16:16" ht="12.75" hidden="1" customHeight="1" x14ac:dyDescent="0.2">
      <c r="P83" s="61"/>
    </row>
    <row r="84" spans="16:16" ht="12.75" hidden="1" customHeight="1" x14ac:dyDescent="0.2">
      <c r="P84" s="61"/>
    </row>
    <row r="85" spans="16:16" ht="12.75" hidden="1" customHeight="1" x14ac:dyDescent="0.2">
      <c r="P85" s="61"/>
    </row>
    <row r="86" spans="16:16" ht="12.75" hidden="1" customHeight="1" x14ac:dyDescent="0.2">
      <c r="P86" s="61"/>
    </row>
    <row r="87" spans="16:16" ht="12.75" hidden="1" customHeight="1" x14ac:dyDescent="0.2">
      <c r="P87" s="61"/>
    </row>
    <row r="88" spans="16:16" ht="12.75" hidden="1" customHeight="1" x14ac:dyDescent="0.2">
      <c r="P88" s="61"/>
    </row>
    <row r="89" spans="16:16" ht="12.75" hidden="1" customHeight="1" x14ac:dyDescent="0.2">
      <c r="P89" s="61"/>
    </row>
    <row r="90" spans="16:16" ht="12.75" hidden="1" customHeight="1" x14ac:dyDescent="0.2">
      <c r="P90" s="61"/>
    </row>
    <row r="91" spans="16:16" ht="12.75" hidden="1" customHeight="1" x14ac:dyDescent="0.2">
      <c r="P91" s="61"/>
    </row>
    <row r="92" spans="16:16" ht="12.75" hidden="1" customHeight="1" x14ac:dyDescent="0.2">
      <c r="P92" s="61"/>
    </row>
    <row r="93" spans="16:16" ht="12.75" hidden="1" customHeight="1" x14ac:dyDescent="0.2">
      <c r="P93" s="61"/>
    </row>
    <row r="94" spans="16:16" ht="12.75" hidden="1" customHeight="1" x14ac:dyDescent="0.2">
      <c r="P94" s="61"/>
    </row>
    <row r="95" spans="16:16" ht="12.75" hidden="1" customHeight="1" x14ac:dyDescent="0.2">
      <c r="P95" s="61"/>
    </row>
    <row r="96" spans="16:16" ht="12.75" hidden="1" customHeight="1" x14ac:dyDescent="0.2">
      <c r="P96" s="61"/>
    </row>
    <row r="97" spans="16:16" ht="12.75" hidden="1" customHeight="1" x14ac:dyDescent="0.2">
      <c r="P97" s="61"/>
    </row>
    <row r="98" spans="16:16" ht="12.75" hidden="1" customHeight="1" x14ac:dyDescent="0.2">
      <c r="P98" s="61"/>
    </row>
    <row r="99" spans="16:16" ht="12.75" hidden="1" customHeight="1" x14ac:dyDescent="0.2">
      <c r="P99" s="61"/>
    </row>
    <row r="100" spans="16:16" ht="12.75" hidden="1" customHeight="1" x14ac:dyDescent="0.2">
      <c r="P100" s="61"/>
    </row>
    <row r="101" spans="16:16" ht="12.75" hidden="1" customHeight="1" x14ac:dyDescent="0.2">
      <c r="P101" s="61"/>
    </row>
    <row r="102" spans="16:16" ht="12.75" hidden="1" customHeight="1" x14ac:dyDescent="0.2">
      <c r="P102" s="61"/>
    </row>
    <row r="103" spans="16:16" ht="12.75" hidden="1" customHeight="1" x14ac:dyDescent="0.2">
      <c r="P103" s="61"/>
    </row>
    <row r="104" spans="16:16" ht="12.75" hidden="1" customHeight="1" x14ac:dyDescent="0.2">
      <c r="P104" s="61"/>
    </row>
    <row r="105" spans="16:16" ht="12.75" hidden="1" customHeight="1" x14ac:dyDescent="0.2">
      <c r="P105" s="61"/>
    </row>
    <row r="106" spans="16:16" ht="12.75" hidden="1" customHeight="1" x14ac:dyDescent="0.2">
      <c r="P106" s="61"/>
    </row>
    <row r="107" spans="16:16" ht="12.75" hidden="1" customHeight="1" x14ac:dyDescent="0.2">
      <c r="P107" s="61"/>
    </row>
    <row r="108" spans="16:16" ht="12.75" hidden="1" customHeight="1" x14ac:dyDescent="0.2">
      <c r="P108" s="61"/>
    </row>
    <row r="109" spans="16:16" ht="12.75" hidden="1" customHeight="1" x14ac:dyDescent="0.2">
      <c r="P109" s="61"/>
    </row>
    <row r="110" spans="16:16" ht="12.75" hidden="1" customHeight="1" x14ac:dyDescent="0.2">
      <c r="P110" s="61"/>
    </row>
    <row r="111" spans="16:16" ht="12.75" hidden="1" customHeight="1" x14ac:dyDescent="0.2">
      <c r="P111" s="61"/>
    </row>
    <row r="112" spans="16:16" ht="12.75" hidden="1" customHeight="1" x14ac:dyDescent="0.2">
      <c r="P112" s="61"/>
    </row>
    <row r="113" spans="16:16" ht="12.75" hidden="1" customHeight="1" x14ac:dyDescent="0.2">
      <c r="P113" s="61"/>
    </row>
    <row r="114" spans="16:16" ht="12.75" hidden="1" customHeight="1" x14ac:dyDescent="0.2">
      <c r="P114" s="61"/>
    </row>
    <row r="115" spans="16:16" ht="12.75" hidden="1" customHeight="1" x14ac:dyDescent="0.2">
      <c r="P115" s="61"/>
    </row>
    <row r="116" spans="16:16" ht="12.75" hidden="1" customHeight="1" x14ac:dyDescent="0.2">
      <c r="P116" s="61"/>
    </row>
    <row r="117" spans="16:16" ht="12.75" hidden="1" customHeight="1" x14ac:dyDescent="0.2">
      <c r="P117" s="61"/>
    </row>
    <row r="118" spans="16:16" ht="12.75" hidden="1" customHeight="1" x14ac:dyDescent="0.2">
      <c r="P118" s="61"/>
    </row>
    <row r="119" spans="16:16" ht="12.75" hidden="1" customHeight="1" x14ac:dyDescent="0.2">
      <c r="P119" s="61"/>
    </row>
    <row r="120" spans="16:16" ht="12.75" hidden="1" customHeight="1" x14ac:dyDescent="0.2">
      <c r="P120" s="61"/>
    </row>
    <row r="121" spans="16:16" ht="12.75" hidden="1" customHeight="1" x14ac:dyDescent="0.2">
      <c r="P121" s="61"/>
    </row>
    <row r="122" spans="16:16" ht="12.75" hidden="1" customHeight="1" x14ac:dyDescent="0.2">
      <c r="P122" s="61"/>
    </row>
    <row r="123" spans="16:16" ht="12.75" hidden="1" customHeight="1" x14ac:dyDescent="0.2">
      <c r="P123" s="61"/>
    </row>
    <row r="124" spans="16:16" ht="12.75" hidden="1" customHeight="1" x14ac:dyDescent="0.2">
      <c r="P124" s="61"/>
    </row>
    <row r="125" spans="16:16" ht="12.75" hidden="1" customHeight="1" x14ac:dyDescent="0.2">
      <c r="P125" s="61"/>
    </row>
    <row r="126" spans="16:16" ht="12.75" hidden="1" customHeight="1" x14ac:dyDescent="0.2">
      <c r="P126" s="61"/>
    </row>
    <row r="127" spans="16:16" ht="12.75" hidden="1" customHeight="1" x14ac:dyDescent="0.2">
      <c r="P127" s="61"/>
    </row>
    <row r="128" spans="16:16" ht="12.75" hidden="1" customHeight="1" x14ac:dyDescent="0.2">
      <c r="P128" s="61"/>
    </row>
    <row r="129" spans="16:16" ht="12.75" hidden="1" customHeight="1" x14ac:dyDescent="0.2">
      <c r="P129" s="61"/>
    </row>
    <row r="130" spans="16:16" ht="12.75" hidden="1" customHeight="1" x14ac:dyDescent="0.2">
      <c r="P130" s="61"/>
    </row>
    <row r="131" spans="16:16" ht="12.75" hidden="1" customHeight="1" x14ac:dyDescent="0.2">
      <c r="P131" s="61"/>
    </row>
    <row r="132" spans="16:16" ht="12.75" hidden="1" customHeight="1" x14ac:dyDescent="0.2">
      <c r="P132" s="61"/>
    </row>
    <row r="133" spans="16:16" ht="12.75" hidden="1" customHeight="1" x14ac:dyDescent="0.2">
      <c r="P133" s="61"/>
    </row>
    <row r="134" spans="16:16" ht="12.75" hidden="1" customHeight="1" x14ac:dyDescent="0.2">
      <c r="P134" s="61"/>
    </row>
    <row r="135" spans="16:16" ht="12.75" hidden="1" customHeight="1" x14ac:dyDescent="0.2">
      <c r="P135" s="61"/>
    </row>
    <row r="136" spans="16:16" ht="12.75" hidden="1" customHeight="1" x14ac:dyDescent="0.2">
      <c r="P136" s="61"/>
    </row>
    <row r="137" spans="16:16" ht="12.75" hidden="1" customHeight="1" x14ac:dyDescent="0.2">
      <c r="P137" s="61"/>
    </row>
    <row r="138" spans="16:16" ht="12.75" hidden="1" customHeight="1" x14ac:dyDescent="0.2">
      <c r="P138" s="61"/>
    </row>
    <row r="139" spans="16:16" ht="12.75" hidden="1" customHeight="1" x14ac:dyDescent="0.2">
      <c r="P139" s="61"/>
    </row>
    <row r="140" spans="16:16" ht="12.75" hidden="1" customHeight="1" x14ac:dyDescent="0.2">
      <c r="P140" s="61"/>
    </row>
    <row r="141" spans="16:16" ht="12.75" hidden="1" customHeight="1" x14ac:dyDescent="0.2">
      <c r="P141" s="61"/>
    </row>
    <row r="142" spans="16:16" ht="12.75" hidden="1" customHeight="1" x14ac:dyDescent="0.2">
      <c r="P142" s="61"/>
    </row>
    <row r="143" spans="16:16" ht="12.75" hidden="1" customHeight="1" x14ac:dyDescent="0.2">
      <c r="P143" s="61"/>
    </row>
    <row r="144" spans="16:16" ht="12.75" hidden="1" customHeight="1" x14ac:dyDescent="0.2">
      <c r="P144" s="61"/>
    </row>
    <row r="145" spans="16:16" ht="12.75" hidden="1" customHeight="1" x14ac:dyDescent="0.2">
      <c r="P145" s="61"/>
    </row>
    <row r="146" spans="16:16" ht="12.75" hidden="1" customHeight="1" x14ac:dyDescent="0.2">
      <c r="P146" s="61"/>
    </row>
    <row r="147" spans="16:16" ht="12.75" hidden="1" customHeight="1" x14ac:dyDescent="0.2">
      <c r="P147" s="61"/>
    </row>
    <row r="148" spans="16:16" ht="12.75" hidden="1" customHeight="1" x14ac:dyDescent="0.2">
      <c r="P148" s="61"/>
    </row>
    <row r="149" spans="16:16" ht="12.75" hidden="1" customHeight="1" x14ac:dyDescent="0.2">
      <c r="P149" s="61"/>
    </row>
    <row r="150" spans="16:16" ht="12.75" hidden="1" customHeight="1" x14ac:dyDescent="0.2">
      <c r="P150" s="61"/>
    </row>
    <row r="151" spans="16:16" ht="12.75" hidden="1" customHeight="1" x14ac:dyDescent="0.2">
      <c r="P151" s="61"/>
    </row>
    <row r="152" spans="16:16" ht="12.75" hidden="1" customHeight="1" x14ac:dyDescent="0.2">
      <c r="P152" s="61"/>
    </row>
    <row r="153" spans="16:16" ht="12.75" hidden="1" customHeight="1" x14ac:dyDescent="0.2">
      <c r="P153" s="61"/>
    </row>
    <row r="154" spans="16:16" ht="12.75" hidden="1" customHeight="1" x14ac:dyDescent="0.2">
      <c r="P154" s="61"/>
    </row>
    <row r="155" spans="16:16" ht="12.75" hidden="1" customHeight="1" x14ac:dyDescent="0.2">
      <c r="P155" s="61"/>
    </row>
  </sheetData>
  <sheetProtection sheet="1" objects="1" scenarios="1"/>
  <mergeCells count="53">
    <mergeCell ref="F34:AH34"/>
    <mergeCell ref="AP39:AS39"/>
    <mergeCell ref="F42:I42"/>
    <mergeCell ref="AO46:AT46"/>
    <mergeCell ref="F63:I63"/>
    <mergeCell ref="F40:AG40"/>
    <mergeCell ref="AP40:AT40"/>
    <mergeCell ref="AJ40:AM40"/>
    <mergeCell ref="F46:K46"/>
    <mergeCell ref="N46:AL46"/>
    <mergeCell ref="F43:K43"/>
    <mergeCell ref="N43:AL43"/>
    <mergeCell ref="F36:Q36"/>
    <mergeCell ref="F39:H39"/>
    <mergeCell ref="AJ39:AK39"/>
    <mergeCell ref="H28:AT28"/>
    <mergeCell ref="H30:AF30"/>
    <mergeCell ref="H32:J32"/>
    <mergeCell ref="AB32:AF32"/>
    <mergeCell ref="K32:W32"/>
    <mergeCell ref="AG32:AP32"/>
    <mergeCell ref="S11:AF11"/>
    <mergeCell ref="S13:AQ13"/>
    <mergeCell ref="U15:AT15"/>
    <mergeCell ref="U19:AT19"/>
    <mergeCell ref="F27:V27"/>
    <mergeCell ref="I77:R77"/>
    <mergeCell ref="AK77:AS77"/>
    <mergeCell ref="AO45:AQ45"/>
    <mergeCell ref="F45:I45"/>
    <mergeCell ref="AF49:AT49"/>
    <mergeCell ref="F49:AD49"/>
    <mergeCell ref="F48:I48"/>
    <mergeCell ref="AF48:AJ48"/>
    <mergeCell ref="F51:Y51"/>
    <mergeCell ref="I55:M55"/>
    <mergeCell ref="Y63:AR63"/>
    <mergeCell ref="E1:M1"/>
    <mergeCell ref="Y64:AR64"/>
    <mergeCell ref="F62:V62"/>
    <mergeCell ref="F54:AT54"/>
    <mergeCell ref="F38:T38"/>
    <mergeCell ref="F37:AT37"/>
    <mergeCell ref="F6:U6"/>
    <mergeCell ref="F9:V10"/>
    <mergeCell ref="E3:AU3"/>
    <mergeCell ref="M7:Z7"/>
    <mergeCell ref="F7:L7"/>
    <mergeCell ref="H22:AT22"/>
    <mergeCell ref="H24:AT24"/>
    <mergeCell ref="U17:AT17"/>
    <mergeCell ref="F21:Q21"/>
    <mergeCell ref="F11:Q11"/>
  </mergeCells>
  <phoneticPr fontId="4" type="noConversion"/>
  <pageMargins left="0" right="0" top="0" bottom="0" header="0" footer="0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81" r:id="rId4" name="Button 21">
              <controlPr defaultSize="0" print="0" autoFill="0" autoPict="0" macro="[0]!Drucken">
                <anchor moveWithCells="1" siz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4</xdr:col>
                    <xdr:colOff>66675</xdr:colOff>
                    <xdr:row>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5" name="Button 24">
              <controlPr defaultSize="0" print="0" autoFill="0" autoPict="0" macro="[0]!Bedienung">
                <anchor moveWithCells="1" sizeWithCells="1">
                  <from>
                    <xdr:col>38</xdr:col>
                    <xdr:colOff>133350</xdr:colOff>
                    <xdr:row>0</xdr:row>
                    <xdr:rowOff>9525</xdr:rowOff>
                  </from>
                  <to>
                    <xdr:col>46</xdr:col>
                    <xdr:colOff>0</xdr:colOff>
                    <xdr:row>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6" name="chkbEingabekontrolle1">
              <controlPr defaultSize="0" print="0" autoFill="0" autoLine="0" autoPict="0" macro="[0]!EingabeKontrolleEinAus">
                <anchor moveWithCells="1">
                  <from>
                    <xdr:col>31</xdr:col>
                    <xdr:colOff>19050</xdr:colOff>
                    <xdr:row>0</xdr:row>
                    <xdr:rowOff>0</xdr:rowOff>
                  </from>
                  <to>
                    <xdr:col>38</xdr:col>
                    <xdr:colOff>38100</xdr:colOff>
                    <xdr:row>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>
    <pageSetUpPr fitToPage="1"/>
  </sheetPr>
  <dimension ref="A1:AW146"/>
  <sheetViews>
    <sheetView showGridLines="0" showRowColHeaders="0" workbookViewId="0">
      <pane ySplit="1" topLeftCell="A2" activePane="bottomLeft" state="frozenSplit"/>
      <selection activeCell="F7" sqref="F7:AI7"/>
      <selection pane="bottomLeft" activeCell="J11" sqref="J11"/>
    </sheetView>
  </sheetViews>
  <sheetFormatPr baseColWidth="10" defaultColWidth="0" defaultRowHeight="12.75" zeroHeight="1" x14ac:dyDescent="0.2"/>
  <cols>
    <col min="1" max="1" width="0.85546875" customWidth="1"/>
    <col min="2" max="3" width="2.28515625" customWidth="1"/>
    <col min="4" max="4" width="2.7109375" customWidth="1"/>
    <col min="5" max="5" width="1.28515625" customWidth="1"/>
    <col min="6" max="6" width="1.42578125" customWidth="1"/>
    <col min="7" max="8" width="2.5703125" customWidth="1"/>
    <col min="9" max="9" width="3.140625" customWidth="1"/>
    <col min="10" max="10" width="2.140625" customWidth="1"/>
    <col min="11" max="11" width="0.85546875" customWidth="1"/>
    <col min="12" max="12" width="2.5703125" customWidth="1"/>
    <col min="13" max="13" width="2" customWidth="1"/>
    <col min="14" max="14" width="3.140625" style="52" customWidth="1"/>
    <col min="15" max="15" width="2.28515625" customWidth="1"/>
    <col min="16" max="16" width="2.5703125" customWidth="1"/>
    <col min="17" max="17" width="3.140625" customWidth="1"/>
    <col min="18" max="18" width="2" customWidth="1"/>
    <col min="19" max="19" width="2.28515625" customWidth="1"/>
    <col min="20" max="22" width="2.5703125" customWidth="1"/>
    <col min="23" max="23" width="2.28515625" customWidth="1"/>
    <col min="24" max="24" width="2.5703125" customWidth="1"/>
    <col min="25" max="25" width="0.5703125" customWidth="1"/>
    <col min="26" max="27" width="2.5703125" customWidth="1"/>
    <col min="28" max="28" width="2.28515625" customWidth="1"/>
    <col min="29" max="29" width="2.5703125" customWidth="1"/>
    <col min="30" max="30" width="3.140625" customWidth="1"/>
    <col min="31" max="31" width="2.28515625" customWidth="1"/>
    <col min="32" max="32" width="2.5703125" customWidth="1"/>
    <col min="33" max="33" width="2" customWidth="1"/>
    <col min="34" max="34" width="1.7109375" customWidth="1"/>
    <col min="35" max="35" width="3.140625" customWidth="1"/>
    <col min="36" max="36" width="2.28515625" customWidth="1"/>
    <col min="37" max="37" width="2.5703125" customWidth="1"/>
    <col min="38" max="38" width="0.5703125" customWidth="1"/>
    <col min="39" max="41" width="2.5703125" customWidth="1"/>
    <col min="42" max="42" width="3.42578125" customWidth="1"/>
    <col min="43" max="43" width="1.42578125" customWidth="1"/>
    <col min="44" max="44" width="0.85546875" customWidth="1"/>
    <col min="45" max="45" width="2.7109375" customWidth="1"/>
    <col min="46" max="48" width="2.5703125" customWidth="1"/>
    <col min="49" max="49" width="0.85546875" customWidth="1"/>
    <col min="50" max="16384" width="11.42578125" hidden="1"/>
  </cols>
  <sheetData>
    <row r="1" spans="1:49" ht="18" customHeight="1" x14ac:dyDescent="0.2">
      <c r="A1" s="1"/>
      <c r="B1" s="1"/>
      <c r="C1" s="199"/>
      <c r="D1" s="217" t="s">
        <v>466</v>
      </c>
      <c r="E1" s="217"/>
      <c r="F1" s="217"/>
      <c r="G1" s="217"/>
      <c r="H1" s="217"/>
      <c r="I1" s="217"/>
      <c r="J1" s="217"/>
      <c r="K1" s="217"/>
      <c r="L1" s="217"/>
      <c r="M1" s="21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9" customHeight="1" x14ac:dyDescent="0.2">
      <c r="A3" s="1"/>
      <c r="B3" s="42"/>
      <c r="C3" s="42"/>
      <c r="D3" s="253" t="s">
        <v>113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42"/>
      <c r="AU3" s="42"/>
      <c r="AV3" s="42"/>
      <c r="AW3" s="1"/>
    </row>
    <row r="4" spans="1:49" ht="9" customHeight="1" thickBot="1" x14ac:dyDescent="0.25">
      <c r="A4" s="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1"/>
    </row>
    <row r="5" spans="1:49" ht="15" customHeight="1" x14ac:dyDescent="0.2">
      <c r="A5" s="1"/>
      <c r="B5" s="42"/>
      <c r="C5" s="42"/>
      <c r="D5" s="4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4"/>
      <c r="AT5" s="42"/>
      <c r="AU5" s="42"/>
      <c r="AV5" s="42"/>
      <c r="AW5" s="1"/>
    </row>
    <row r="6" spans="1:49" ht="5.25" customHeight="1" x14ac:dyDescent="0.2">
      <c r="A6" s="1"/>
      <c r="B6" s="42"/>
      <c r="C6" s="42"/>
      <c r="D6" s="42"/>
      <c r="E6" s="267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93"/>
      <c r="AO6" s="93"/>
      <c r="AP6" s="93"/>
      <c r="AQ6" s="93"/>
      <c r="AR6" s="94"/>
      <c r="AS6" s="45"/>
      <c r="AT6" s="42"/>
      <c r="AU6" s="42"/>
      <c r="AV6" s="42"/>
      <c r="AW6" s="1"/>
    </row>
    <row r="7" spans="1:49" ht="16.5" customHeight="1" x14ac:dyDescent="0.2">
      <c r="A7" s="1"/>
      <c r="B7" s="42"/>
      <c r="C7" s="42"/>
      <c r="D7" s="42"/>
      <c r="E7" s="228" t="s">
        <v>80</v>
      </c>
      <c r="F7" s="229"/>
      <c r="G7" s="229"/>
      <c r="H7" s="229"/>
      <c r="I7" s="229"/>
      <c r="J7" s="229"/>
      <c r="K7" s="339" t="str">
        <f>IF(ZFaSteuernummer="","",ZFaSteuernummer)</f>
        <v/>
      </c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52"/>
      <c r="Z7" s="52"/>
      <c r="AA7" s="52"/>
      <c r="AB7" s="52"/>
      <c r="AC7" s="104"/>
      <c r="AD7" s="52"/>
      <c r="AE7" s="52"/>
      <c r="AF7" s="52"/>
      <c r="AG7" s="52"/>
      <c r="AH7" s="52"/>
      <c r="AI7" s="52"/>
      <c r="AJ7" s="52"/>
      <c r="AK7" s="37"/>
      <c r="AL7" s="37"/>
      <c r="AM7" s="37"/>
      <c r="AN7" s="37"/>
      <c r="AO7" s="37"/>
      <c r="AP7" s="37"/>
      <c r="AQ7" s="37"/>
      <c r="AR7" s="41"/>
      <c r="AS7" s="45"/>
      <c r="AT7" s="42"/>
      <c r="AU7" s="42"/>
      <c r="AV7" s="42"/>
      <c r="AW7" s="1"/>
    </row>
    <row r="8" spans="1:49" ht="5.25" customHeight="1" x14ac:dyDescent="0.2">
      <c r="A8" s="1"/>
      <c r="B8" s="42"/>
      <c r="C8" s="42"/>
      <c r="D8" s="42"/>
      <c r="E8" s="77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37"/>
      <c r="AO8" s="37"/>
      <c r="AP8" s="37"/>
      <c r="AQ8" s="37"/>
      <c r="AR8" s="41"/>
      <c r="AS8" s="45"/>
      <c r="AT8" s="42"/>
      <c r="AU8" s="42"/>
      <c r="AV8" s="42"/>
      <c r="AW8" s="1"/>
    </row>
    <row r="9" spans="1:49" ht="8.25" customHeight="1" x14ac:dyDescent="0.2">
      <c r="A9" s="1"/>
      <c r="B9" s="42"/>
      <c r="C9" s="42"/>
      <c r="D9" s="42"/>
      <c r="E9" s="10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1"/>
      <c r="AJ9" s="161"/>
      <c r="AK9" s="161"/>
      <c r="AL9" s="161"/>
      <c r="AM9" s="161"/>
      <c r="AN9" s="40"/>
      <c r="AO9" s="40"/>
      <c r="AP9" s="40"/>
      <c r="AQ9" s="40"/>
      <c r="AR9" s="67"/>
      <c r="AS9" s="45"/>
      <c r="AT9" s="42"/>
      <c r="AU9" s="42"/>
      <c r="AV9" s="42"/>
      <c r="AW9" s="1"/>
    </row>
    <row r="10" spans="1:49" ht="8.25" customHeight="1" x14ac:dyDescent="0.2">
      <c r="A10" s="1"/>
      <c r="B10" s="42"/>
      <c r="C10" s="42"/>
      <c r="D10" s="42"/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41"/>
      <c r="AS10" s="45"/>
      <c r="AT10" s="42"/>
      <c r="AU10" s="42"/>
      <c r="AV10" s="42"/>
      <c r="AW10" s="1"/>
    </row>
    <row r="11" spans="1:49" ht="16.5" customHeight="1" x14ac:dyDescent="0.2">
      <c r="A11" s="1"/>
      <c r="B11" s="42"/>
      <c r="C11" s="42"/>
      <c r="D11" s="42"/>
      <c r="E11" s="50"/>
      <c r="F11" s="51"/>
      <c r="G11" s="51"/>
      <c r="H11" s="51"/>
      <c r="I11" s="51"/>
      <c r="J11" s="211"/>
      <c r="K11" s="51"/>
      <c r="L11" s="223" t="s">
        <v>14</v>
      </c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51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41"/>
      <c r="AS11" s="45"/>
      <c r="AT11" s="42"/>
      <c r="AU11" s="42"/>
      <c r="AV11" s="42"/>
      <c r="AW11" s="1"/>
    </row>
    <row r="12" spans="1:49" ht="13.5" customHeight="1" x14ac:dyDescent="0.2">
      <c r="A12" s="1"/>
      <c r="B12" s="42"/>
      <c r="C12" s="42"/>
      <c r="D12" s="42"/>
      <c r="E12" s="50"/>
      <c r="F12" s="51"/>
      <c r="G12" s="51"/>
      <c r="H12" s="51"/>
      <c r="I12" s="51"/>
      <c r="J12" s="51"/>
      <c r="K12" s="51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51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41"/>
      <c r="AS12" s="45"/>
      <c r="AT12" s="42"/>
      <c r="AU12" s="42"/>
      <c r="AV12" s="42"/>
      <c r="AW12" s="1"/>
    </row>
    <row r="13" spans="1:49" ht="16.5" customHeight="1" x14ac:dyDescent="0.2">
      <c r="A13" s="1"/>
      <c r="B13" s="42"/>
      <c r="C13" s="42"/>
      <c r="D13" s="42"/>
      <c r="E13" s="50"/>
      <c r="F13" s="51"/>
      <c r="G13" s="51"/>
      <c r="H13" s="51"/>
      <c r="I13" s="51"/>
      <c r="J13" s="211"/>
      <c r="K13" s="51"/>
      <c r="L13" s="223" t="s">
        <v>15</v>
      </c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51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41"/>
      <c r="AS13" s="45"/>
      <c r="AT13" s="42"/>
      <c r="AU13" s="42"/>
      <c r="AV13" s="42"/>
      <c r="AW13" s="1"/>
    </row>
    <row r="14" spans="1:49" ht="13.5" customHeight="1" x14ac:dyDescent="0.2">
      <c r="A14" s="1"/>
      <c r="B14" s="42"/>
      <c r="C14" s="42"/>
      <c r="D14" s="42"/>
      <c r="E14" s="50"/>
      <c r="F14" s="51"/>
      <c r="G14" s="51"/>
      <c r="H14" s="51"/>
      <c r="I14" s="51"/>
      <c r="J14" s="51"/>
      <c r="K14" s="51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51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41"/>
      <c r="AS14" s="45"/>
      <c r="AT14" s="42"/>
      <c r="AU14" s="42"/>
      <c r="AV14" s="42"/>
      <c r="AW14" s="1"/>
    </row>
    <row r="15" spans="1:49" ht="16.5" customHeight="1" x14ac:dyDescent="0.2">
      <c r="A15" s="1"/>
      <c r="B15" s="42"/>
      <c r="C15" s="42"/>
      <c r="D15" s="42"/>
      <c r="E15" s="50"/>
      <c r="F15" s="51"/>
      <c r="G15" s="51"/>
      <c r="H15" s="51"/>
      <c r="I15" s="51"/>
      <c r="J15" s="207"/>
      <c r="K15" s="51"/>
      <c r="L15" s="223" t="s">
        <v>527</v>
      </c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51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41"/>
      <c r="AS15" s="45"/>
      <c r="AT15" s="42"/>
      <c r="AU15" s="42"/>
      <c r="AV15" s="42"/>
      <c r="AW15" s="1"/>
    </row>
    <row r="16" spans="1:49" ht="13.5" customHeight="1" x14ac:dyDescent="0.2">
      <c r="A16" s="1"/>
      <c r="B16" s="42"/>
      <c r="C16" s="42"/>
      <c r="D16" s="42"/>
      <c r="E16" s="50"/>
      <c r="F16" s="51"/>
      <c r="G16" s="51"/>
      <c r="H16" s="51"/>
      <c r="I16" s="51"/>
      <c r="J16" s="51"/>
      <c r="K16" s="51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51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41"/>
      <c r="AS16" s="45"/>
      <c r="AT16" s="42"/>
      <c r="AU16" s="42"/>
      <c r="AV16" s="42"/>
      <c r="AW16" s="1"/>
    </row>
    <row r="17" spans="1:49" ht="16.5" customHeight="1" x14ac:dyDescent="0.2">
      <c r="A17" s="1"/>
      <c r="B17" s="42"/>
      <c r="C17" s="42"/>
      <c r="D17" s="42"/>
      <c r="E17" s="50"/>
      <c r="F17" s="51"/>
      <c r="G17" s="51"/>
      <c r="H17" s="51"/>
      <c r="I17" s="51"/>
      <c r="J17" s="207"/>
      <c r="K17" s="51"/>
      <c r="L17" s="223" t="s">
        <v>528</v>
      </c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51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41"/>
      <c r="AS17" s="45"/>
      <c r="AT17" s="42"/>
      <c r="AU17" s="42"/>
      <c r="AV17" s="42"/>
      <c r="AW17" s="1"/>
    </row>
    <row r="18" spans="1:49" ht="13.5" customHeight="1" x14ac:dyDescent="0.2">
      <c r="A18" s="1"/>
      <c r="B18" s="42"/>
      <c r="C18" s="42"/>
      <c r="D18" s="42"/>
      <c r="E18" s="50"/>
      <c r="F18" s="51"/>
      <c r="G18" s="51"/>
      <c r="H18" s="51"/>
      <c r="I18" s="51"/>
      <c r="J18" s="51"/>
      <c r="K18" s="51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51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41"/>
      <c r="AS18" s="45"/>
      <c r="AT18" s="42"/>
      <c r="AU18" s="42"/>
      <c r="AV18" s="42"/>
      <c r="AW18" s="1"/>
    </row>
    <row r="19" spans="1:49" ht="16.5" customHeight="1" x14ac:dyDescent="0.2">
      <c r="A19" s="1"/>
      <c r="B19" s="42"/>
      <c r="C19" s="42"/>
      <c r="D19" s="42"/>
      <c r="E19" s="50"/>
      <c r="F19" s="51"/>
      <c r="G19" s="51"/>
      <c r="H19" s="51"/>
      <c r="I19" s="51"/>
      <c r="J19" s="207"/>
      <c r="K19" s="51"/>
      <c r="L19" s="223" t="s">
        <v>16</v>
      </c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51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41"/>
      <c r="AS19" s="45"/>
      <c r="AT19" s="42"/>
      <c r="AU19" s="42"/>
      <c r="AV19" s="42"/>
      <c r="AW19" s="1"/>
    </row>
    <row r="20" spans="1:49" ht="13.5" customHeight="1" x14ac:dyDescent="0.2">
      <c r="A20" s="1"/>
      <c r="B20" s="42"/>
      <c r="C20" s="42"/>
      <c r="D20" s="42"/>
      <c r="E20" s="50"/>
      <c r="F20" s="51"/>
      <c r="G20" s="51"/>
      <c r="H20" s="51"/>
      <c r="I20" s="51"/>
      <c r="J20" s="51"/>
      <c r="K20" s="51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51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41"/>
      <c r="AS20" s="45"/>
      <c r="AT20" s="42"/>
      <c r="AU20" s="42"/>
      <c r="AV20" s="42"/>
      <c r="AW20" s="1"/>
    </row>
    <row r="21" spans="1:49" ht="16.5" customHeight="1" x14ac:dyDescent="0.2">
      <c r="A21" s="1"/>
      <c r="B21" s="42"/>
      <c r="C21" s="42"/>
      <c r="D21" s="42"/>
      <c r="E21" s="50"/>
      <c r="F21" s="51"/>
      <c r="G21" s="51"/>
      <c r="H21" s="51"/>
      <c r="I21" s="51"/>
      <c r="J21" s="207"/>
      <c r="K21" s="51"/>
      <c r="L21" s="223" t="s">
        <v>524</v>
      </c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51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41"/>
      <c r="AS21" s="45"/>
      <c r="AT21" s="42"/>
      <c r="AU21" s="42"/>
      <c r="AV21" s="42"/>
      <c r="AW21" s="1"/>
    </row>
    <row r="22" spans="1:49" ht="13.5" customHeight="1" x14ac:dyDescent="0.2">
      <c r="A22" s="1"/>
      <c r="B22" s="42"/>
      <c r="C22" s="42"/>
      <c r="D22" s="42"/>
      <c r="E22" s="50"/>
      <c r="F22" s="51"/>
      <c r="G22" s="51"/>
      <c r="H22" s="51"/>
      <c r="I22" s="51"/>
      <c r="J22" s="51"/>
      <c r="K22" s="51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51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41"/>
      <c r="AS22" s="45"/>
      <c r="AT22" s="42"/>
      <c r="AU22" s="42"/>
      <c r="AV22" s="42"/>
      <c r="AW22" s="1"/>
    </row>
    <row r="23" spans="1:49" ht="16.5" customHeight="1" x14ac:dyDescent="0.2">
      <c r="A23" s="1"/>
      <c r="B23" s="42"/>
      <c r="C23" s="42"/>
      <c r="D23" s="42"/>
      <c r="E23" s="50"/>
      <c r="F23" s="51"/>
      <c r="G23" s="51"/>
      <c r="H23" s="51"/>
      <c r="I23" s="51"/>
      <c r="J23" s="207"/>
      <c r="K23" s="51"/>
      <c r="L23" s="223" t="s">
        <v>13</v>
      </c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51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41"/>
      <c r="AS23" s="45"/>
      <c r="AT23" s="42"/>
      <c r="AU23" s="42"/>
      <c r="AV23" s="42"/>
      <c r="AW23" s="1"/>
    </row>
    <row r="24" spans="1:49" ht="13.5" customHeight="1" x14ac:dyDescent="0.2">
      <c r="A24" s="1"/>
      <c r="B24" s="42"/>
      <c r="C24" s="42"/>
      <c r="D24" s="42"/>
      <c r="E24" s="50"/>
      <c r="F24" s="51"/>
      <c r="G24" s="51"/>
      <c r="H24" s="51"/>
      <c r="I24" s="51"/>
      <c r="J24" s="51"/>
      <c r="K24" s="51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51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41"/>
      <c r="AS24" s="45"/>
      <c r="AT24" s="42"/>
      <c r="AU24" s="42"/>
      <c r="AV24" s="42"/>
      <c r="AW24" s="1"/>
    </row>
    <row r="25" spans="1:49" ht="16.5" customHeight="1" x14ac:dyDescent="0.2">
      <c r="A25" s="1"/>
      <c r="B25" s="42"/>
      <c r="C25" s="42"/>
      <c r="D25" s="42"/>
      <c r="E25" s="50"/>
      <c r="F25" s="51"/>
      <c r="G25" s="51"/>
      <c r="H25" s="51"/>
      <c r="I25" s="51"/>
      <c r="J25" s="207"/>
      <c r="K25" s="51"/>
      <c r="L25" s="223" t="s">
        <v>529</v>
      </c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51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41"/>
      <c r="AS25" s="45"/>
      <c r="AT25" s="42"/>
      <c r="AU25" s="42"/>
      <c r="AV25" s="42"/>
      <c r="AW25" s="1"/>
    </row>
    <row r="26" spans="1:49" ht="13.5" customHeight="1" x14ac:dyDescent="0.2">
      <c r="A26" s="1"/>
      <c r="B26" s="42"/>
      <c r="C26" s="42"/>
      <c r="D26" s="42"/>
      <c r="E26" s="50"/>
      <c r="F26" s="51"/>
      <c r="G26" s="51"/>
      <c r="H26" s="51"/>
      <c r="I26" s="51"/>
      <c r="J26" s="51"/>
      <c r="K26" s="51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51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41"/>
      <c r="AS26" s="45"/>
      <c r="AT26" s="42"/>
      <c r="AU26" s="42"/>
      <c r="AV26" s="42"/>
      <c r="AW26" s="1"/>
    </row>
    <row r="27" spans="1:49" ht="16.5" customHeight="1" x14ac:dyDescent="0.2">
      <c r="A27" s="1"/>
      <c r="B27" s="42"/>
      <c r="C27" s="42"/>
      <c r="D27" s="42"/>
      <c r="E27" s="50"/>
      <c r="F27" s="51"/>
      <c r="G27" s="51"/>
      <c r="H27" s="51"/>
      <c r="I27" s="51"/>
      <c r="J27" s="207"/>
      <c r="K27" s="51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52"/>
      <c r="AS27" s="45"/>
      <c r="AT27" s="42"/>
      <c r="AU27" s="42"/>
      <c r="AV27" s="42"/>
      <c r="AW27" s="1"/>
    </row>
    <row r="28" spans="1:49" ht="9.75" customHeight="1" x14ac:dyDescent="0.2">
      <c r="A28" s="1"/>
      <c r="B28" s="42"/>
      <c r="C28" s="42"/>
      <c r="D28" s="42"/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41"/>
      <c r="AS28" s="45"/>
      <c r="AT28" s="42"/>
      <c r="AU28" s="42"/>
      <c r="AV28" s="42"/>
      <c r="AW28" s="1"/>
    </row>
    <row r="29" spans="1:49" ht="9.75" customHeight="1" x14ac:dyDescent="0.2">
      <c r="A29" s="1"/>
      <c r="B29" s="42"/>
      <c r="C29" s="42"/>
      <c r="D29" s="42"/>
      <c r="E29" s="4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41"/>
      <c r="AS29" s="45"/>
      <c r="AT29" s="42"/>
      <c r="AU29" s="42"/>
      <c r="AV29" s="42"/>
      <c r="AW29" s="1"/>
    </row>
    <row r="30" spans="1:49" ht="10.5" customHeight="1" x14ac:dyDescent="0.2">
      <c r="A30" s="1"/>
      <c r="B30" s="42"/>
      <c r="C30" s="42"/>
      <c r="D30" s="42"/>
      <c r="E30" s="185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67"/>
      <c r="AS30" s="45"/>
      <c r="AT30" s="42"/>
      <c r="AU30" s="42"/>
      <c r="AV30" s="42"/>
      <c r="AW30" s="1"/>
    </row>
    <row r="31" spans="1:49" ht="10.5" customHeight="1" x14ac:dyDescent="0.2">
      <c r="A31" s="1"/>
      <c r="B31" s="42"/>
      <c r="C31" s="42"/>
      <c r="D31" s="42"/>
      <c r="E31" s="5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48"/>
      <c r="AO31" s="48"/>
      <c r="AP31" s="48"/>
      <c r="AQ31" s="48"/>
      <c r="AR31" s="37"/>
      <c r="AS31" s="45"/>
      <c r="AT31" s="42"/>
      <c r="AU31" s="42"/>
      <c r="AV31" s="42"/>
      <c r="AW31" s="1"/>
    </row>
    <row r="32" spans="1:49" ht="9" customHeight="1" x14ac:dyDescent="0.2">
      <c r="A32" s="1"/>
      <c r="B32" s="42"/>
      <c r="C32" s="42"/>
      <c r="D32" s="42"/>
      <c r="E32" s="336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45"/>
      <c r="AT32" s="42"/>
      <c r="AU32" s="42"/>
      <c r="AV32" s="42"/>
      <c r="AW32" s="1"/>
    </row>
    <row r="33" spans="1:49" ht="3.75" customHeight="1" x14ac:dyDescent="0.2">
      <c r="A33" s="1"/>
      <c r="B33" s="42"/>
      <c r="C33" s="42"/>
      <c r="D33" s="42"/>
      <c r="E33" s="38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79"/>
      <c r="AA33" s="79"/>
      <c r="AB33" s="79"/>
      <c r="AC33" s="79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45"/>
      <c r="AT33" s="42"/>
      <c r="AU33" s="42"/>
      <c r="AV33" s="42"/>
      <c r="AW33" s="1"/>
    </row>
    <row r="34" spans="1:49" ht="10.5" customHeight="1" x14ac:dyDescent="0.2">
      <c r="A34" s="1"/>
      <c r="B34" s="42"/>
      <c r="C34" s="42"/>
      <c r="D34" s="42"/>
      <c r="E34" s="187"/>
      <c r="F34" s="338" t="s">
        <v>12</v>
      </c>
      <c r="G34" s="338"/>
      <c r="H34" s="338"/>
      <c r="I34" s="338"/>
      <c r="J34" s="188"/>
      <c r="K34" s="188"/>
      <c r="L34" s="188"/>
      <c r="M34" s="188"/>
      <c r="N34" s="188"/>
      <c r="O34" s="188"/>
      <c r="P34" s="188"/>
      <c r="Q34" s="188"/>
      <c r="R34" s="133"/>
      <c r="S34" s="133"/>
      <c r="T34" s="133"/>
      <c r="U34" s="133"/>
      <c r="V34" s="133"/>
      <c r="W34" s="133"/>
      <c r="X34" s="133"/>
      <c r="Y34" s="133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45"/>
      <c r="AT34" s="42"/>
      <c r="AU34" s="42"/>
      <c r="AV34" s="42"/>
      <c r="AW34" s="1"/>
    </row>
    <row r="35" spans="1:49" ht="10.5" customHeight="1" x14ac:dyDescent="0.2">
      <c r="A35" s="1"/>
      <c r="B35" s="42"/>
      <c r="C35" s="42"/>
      <c r="D35" s="42"/>
      <c r="E35" s="189"/>
      <c r="F35" s="73"/>
      <c r="G35" s="73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85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83"/>
      <c r="AO35" s="83"/>
      <c r="AP35" s="83"/>
      <c r="AQ35" s="37"/>
      <c r="AR35" s="37"/>
      <c r="AS35" s="45"/>
      <c r="AT35" s="42"/>
      <c r="AU35" s="42"/>
      <c r="AV35" s="42"/>
      <c r="AW35" s="1"/>
    </row>
    <row r="36" spans="1:49" ht="10.5" customHeight="1" x14ac:dyDescent="0.2">
      <c r="A36" s="1"/>
      <c r="B36" s="42"/>
      <c r="C36" s="42"/>
      <c r="D36" s="42"/>
      <c r="E36" s="189"/>
      <c r="F36" s="73"/>
      <c r="G36" s="73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85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83"/>
      <c r="AO36" s="83"/>
      <c r="AP36" s="83"/>
      <c r="AQ36" s="37"/>
      <c r="AR36" s="37"/>
      <c r="AS36" s="45"/>
      <c r="AT36" s="42"/>
      <c r="AU36" s="42"/>
      <c r="AV36" s="42"/>
      <c r="AW36" s="1"/>
    </row>
    <row r="37" spans="1:49" ht="16.5" customHeight="1" x14ac:dyDescent="0.2">
      <c r="A37" s="1"/>
      <c r="B37" s="42"/>
      <c r="C37" s="42"/>
      <c r="D37" s="42"/>
      <c r="E37" s="189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85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83"/>
      <c r="AO37" s="83"/>
      <c r="AP37" s="83"/>
      <c r="AQ37" s="37"/>
      <c r="AR37" s="37"/>
      <c r="AS37" s="45"/>
      <c r="AT37" s="42"/>
      <c r="AU37" s="42"/>
      <c r="AV37" s="42"/>
      <c r="AW37" s="1"/>
    </row>
    <row r="38" spans="1:49" ht="16.5" customHeight="1" x14ac:dyDescent="0.2">
      <c r="A38" s="1"/>
      <c r="B38" s="42"/>
      <c r="C38" s="42"/>
      <c r="D38" s="42"/>
      <c r="E38" s="132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45"/>
      <c r="AT38" s="42"/>
      <c r="AU38" s="42"/>
      <c r="AV38" s="42"/>
      <c r="AW38" s="1"/>
    </row>
    <row r="39" spans="1:49" ht="16.5" customHeight="1" x14ac:dyDescent="0.2">
      <c r="A39" s="1"/>
      <c r="B39" s="42"/>
      <c r="C39" s="42"/>
      <c r="D39" s="42"/>
      <c r="E39" s="177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2"/>
      <c r="AS39" s="45"/>
      <c r="AT39" s="42"/>
      <c r="AU39" s="42"/>
      <c r="AV39" s="42"/>
      <c r="AW39" s="1"/>
    </row>
    <row r="40" spans="1:49" ht="11.25" customHeight="1" x14ac:dyDescent="0.2">
      <c r="A40" s="1"/>
      <c r="B40" s="42"/>
      <c r="C40" s="42"/>
      <c r="D40" s="42"/>
      <c r="E40" s="177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2"/>
      <c r="AS40" s="45"/>
      <c r="AT40" s="42"/>
      <c r="AU40" s="42"/>
      <c r="AV40" s="42"/>
      <c r="AW40" s="1"/>
    </row>
    <row r="41" spans="1:49" ht="11.25" customHeight="1" x14ac:dyDescent="0.2">
      <c r="A41" s="1"/>
      <c r="B41" s="42"/>
      <c r="C41" s="42"/>
      <c r="D41" s="42"/>
      <c r="E41" s="177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2"/>
      <c r="AS41" s="45"/>
      <c r="AT41" s="42"/>
      <c r="AU41" s="42"/>
      <c r="AV41" s="42"/>
      <c r="AW41" s="1"/>
    </row>
    <row r="42" spans="1:49" ht="11.25" customHeight="1" x14ac:dyDescent="0.2">
      <c r="A42" s="1"/>
      <c r="B42" s="42"/>
      <c r="C42" s="42"/>
      <c r="D42" s="42"/>
      <c r="E42" s="177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2"/>
      <c r="AS42" s="45"/>
      <c r="AT42" s="42"/>
      <c r="AU42" s="42"/>
      <c r="AV42" s="42"/>
      <c r="AW42" s="1"/>
    </row>
    <row r="43" spans="1:49" ht="12" customHeight="1" x14ac:dyDescent="0.2">
      <c r="A43" s="1"/>
      <c r="B43" s="42"/>
      <c r="C43" s="42"/>
      <c r="D43" s="42"/>
      <c r="E43" s="90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2"/>
      <c r="AS43" s="45"/>
      <c r="AT43" s="42"/>
      <c r="AU43" s="42"/>
      <c r="AV43" s="42"/>
      <c r="AW43" s="1"/>
    </row>
    <row r="44" spans="1:49" ht="12" customHeight="1" x14ac:dyDescent="0.2">
      <c r="A44" s="1"/>
      <c r="B44" s="42"/>
      <c r="C44" s="42"/>
      <c r="D44" s="42"/>
      <c r="E44" s="90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2"/>
      <c r="AS44" s="45"/>
      <c r="AT44" s="42"/>
      <c r="AU44" s="42"/>
      <c r="AV44" s="42"/>
      <c r="AW44" s="1"/>
    </row>
    <row r="45" spans="1:49" ht="12.75" customHeight="1" x14ac:dyDescent="0.2">
      <c r="A45" s="1"/>
      <c r="B45" s="42"/>
      <c r="C45" s="42"/>
      <c r="D45" s="42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2"/>
      <c r="AS45" s="45"/>
      <c r="AT45" s="42"/>
      <c r="AU45" s="42"/>
      <c r="AV45" s="42"/>
      <c r="AW45" s="1"/>
    </row>
    <row r="46" spans="1:49" ht="12.75" customHeight="1" x14ac:dyDescent="0.2">
      <c r="A46" s="1"/>
      <c r="B46" s="42"/>
      <c r="C46" s="42"/>
      <c r="D46" s="42"/>
      <c r="E46" s="90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2"/>
      <c r="AS46" s="45"/>
      <c r="AT46" s="42"/>
      <c r="AU46" s="42"/>
      <c r="AV46" s="42"/>
      <c r="AW46" s="1"/>
    </row>
    <row r="47" spans="1:49" ht="12.75" customHeight="1" x14ac:dyDescent="0.2">
      <c r="A47" s="1"/>
      <c r="B47" s="42"/>
      <c r="C47" s="42"/>
      <c r="D47" s="42"/>
      <c r="E47" s="90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2"/>
      <c r="AS47" s="45"/>
      <c r="AT47" s="42"/>
      <c r="AU47" s="42"/>
      <c r="AV47" s="42"/>
      <c r="AW47" s="1"/>
    </row>
    <row r="48" spans="1:49" ht="12.75" customHeight="1" x14ac:dyDescent="0.2">
      <c r="A48" s="1"/>
      <c r="B48" s="42"/>
      <c r="C48" s="42"/>
      <c r="D48" s="42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2"/>
      <c r="AS48" s="45"/>
      <c r="AT48" s="42"/>
      <c r="AU48" s="42"/>
      <c r="AV48" s="42"/>
      <c r="AW48" s="1"/>
    </row>
    <row r="49" spans="1:49" ht="12.75" customHeight="1" x14ac:dyDescent="0.2">
      <c r="A49" s="1"/>
      <c r="B49" s="42"/>
      <c r="C49" s="42"/>
      <c r="D49" s="42"/>
      <c r="E49" s="90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2"/>
      <c r="AS49" s="45"/>
      <c r="AT49" s="42"/>
      <c r="AU49" s="42"/>
      <c r="AV49" s="42"/>
      <c r="AW49" s="1"/>
    </row>
    <row r="50" spans="1:49" ht="12.75" customHeight="1" x14ac:dyDescent="0.2">
      <c r="A50" s="1"/>
      <c r="B50" s="42"/>
      <c r="C50" s="42"/>
      <c r="D50" s="42"/>
      <c r="E50" s="90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2"/>
      <c r="AS50" s="45"/>
      <c r="AT50" s="42"/>
      <c r="AU50" s="42"/>
      <c r="AV50" s="42"/>
      <c r="AW50" s="1"/>
    </row>
    <row r="51" spans="1:49" ht="12.75" customHeight="1" x14ac:dyDescent="0.2">
      <c r="A51" s="1"/>
      <c r="B51" s="42"/>
      <c r="C51" s="42"/>
      <c r="D51" s="42"/>
      <c r="E51" s="90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2"/>
      <c r="AS51" s="45"/>
      <c r="AT51" s="42"/>
      <c r="AU51" s="42"/>
      <c r="AV51" s="42"/>
      <c r="AW51" s="1"/>
    </row>
    <row r="52" spans="1:49" ht="12.75" customHeight="1" x14ac:dyDescent="0.2">
      <c r="A52" s="1"/>
      <c r="B52" s="42"/>
      <c r="C52" s="42"/>
      <c r="D52" s="42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2"/>
      <c r="AS52" s="45"/>
      <c r="AT52" s="42"/>
      <c r="AU52" s="42"/>
      <c r="AV52" s="42"/>
      <c r="AW52" s="1"/>
    </row>
    <row r="53" spans="1:49" ht="12.75" customHeight="1" x14ac:dyDescent="0.2">
      <c r="A53" s="1"/>
      <c r="B53" s="42"/>
      <c r="C53" s="42"/>
      <c r="D53" s="42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2"/>
      <c r="AS53" s="45"/>
      <c r="AT53" s="42"/>
      <c r="AU53" s="42"/>
      <c r="AV53" s="42"/>
      <c r="AW53" s="1"/>
    </row>
    <row r="54" spans="1:49" ht="12.75" customHeight="1" x14ac:dyDescent="0.2">
      <c r="A54" s="1"/>
      <c r="B54" s="42"/>
      <c r="C54" s="42"/>
      <c r="D54" s="42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2"/>
      <c r="AS54" s="45"/>
      <c r="AT54" s="42"/>
      <c r="AU54" s="42"/>
      <c r="AV54" s="42"/>
      <c r="AW54" s="1"/>
    </row>
    <row r="55" spans="1:49" ht="12.75" customHeight="1" x14ac:dyDescent="0.2">
      <c r="A55" s="1"/>
      <c r="B55" s="42"/>
      <c r="C55" s="42"/>
      <c r="D55" s="42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2"/>
      <c r="AS55" s="45"/>
      <c r="AT55" s="42"/>
      <c r="AU55" s="42"/>
      <c r="AV55" s="42"/>
      <c r="AW55" s="1"/>
    </row>
    <row r="56" spans="1:49" ht="12.75" customHeight="1" x14ac:dyDescent="0.2">
      <c r="A56" s="1"/>
      <c r="B56" s="42"/>
      <c r="C56" s="42"/>
      <c r="D56" s="42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2"/>
      <c r="AS56" s="45"/>
      <c r="AT56" s="42"/>
      <c r="AU56" s="42"/>
      <c r="AV56" s="42"/>
      <c r="AW56" s="1"/>
    </row>
    <row r="57" spans="1:49" ht="12.75" customHeight="1" x14ac:dyDescent="0.2">
      <c r="A57" s="1"/>
      <c r="B57" s="42"/>
      <c r="C57" s="42"/>
      <c r="D57" s="42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2"/>
      <c r="AS57" s="45"/>
      <c r="AT57" s="42"/>
      <c r="AU57" s="42"/>
      <c r="AV57" s="42"/>
      <c r="AW57" s="1"/>
    </row>
    <row r="58" spans="1:49" ht="12.75" customHeight="1" x14ac:dyDescent="0.2">
      <c r="A58" s="1"/>
      <c r="B58" s="42"/>
      <c r="C58" s="42"/>
      <c r="D58" s="42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2"/>
      <c r="AS58" s="45"/>
      <c r="AT58" s="42"/>
      <c r="AU58" s="42"/>
      <c r="AV58" s="42"/>
      <c r="AW58" s="1"/>
    </row>
    <row r="59" spans="1:49" ht="12.75" customHeight="1" x14ac:dyDescent="0.2">
      <c r="A59" s="1"/>
      <c r="B59" s="42"/>
      <c r="C59" s="42"/>
      <c r="D59" s="42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2"/>
      <c r="AS59" s="45"/>
      <c r="AT59" s="42"/>
      <c r="AU59" s="42"/>
      <c r="AV59" s="42"/>
      <c r="AW59" s="1"/>
    </row>
    <row r="60" spans="1:49" ht="12.75" customHeight="1" x14ac:dyDescent="0.2">
      <c r="A60" s="1"/>
      <c r="B60" s="42"/>
      <c r="C60" s="42"/>
      <c r="D60" s="42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2"/>
      <c r="AS60" s="45"/>
      <c r="AT60" s="42"/>
      <c r="AU60" s="42"/>
      <c r="AV60" s="42"/>
      <c r="AW60" s="1"/>
    </row>
    <row r="61" spans="1:49" ht="12.75" customHeight="1" x14ac:dyDescent="0.2">
      <c r="A61" s="1"/>
      <c r="B61" s="42"/>
      <c r="C61" s="42"/>
      <c r="D61" s="42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2"/>
      <c r="AS61" s="45"/>
      <c r="AT61" s="42"/>
      <c r="AU61" s="42"/>
      <c r="AV61" s="42"/>
      <c r="AW61" s="1"/>
    </row>
    <row r="62" spans="1:49" ht="12.75" customHeight="1" x14ac:dyDescent="0.2">
      <c r="A62" s="1"/>
      <c r="B62" s="42"/>
      <c r="C62" s="42"/>
      <c r="D62" s="42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2"/>
      <c r="AS62" s="45"/>
      <c r="AT62" s="42"/>
      <c r="AU62" s="42"/>
      <c r="AV62" s="42"/>
      <c r="AW62" s="1"/>
    </row>
    <row r="63" spans="1:49" ht="12.75" customHeight="1" x14ac:dyDescent="0.2">
      <c r="A63" s="1"/>
      <c r="B63" s="42"/>
      <c r="C63" s="42"/>
      <c r="D63" s="42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2"/>
      <c r="AS63" s="45"/>
      <c r="AT63" s="42"/>
      <c r="AU63" s="42"/>
      <c r="AV63" s="42"/>
      <c r="AW63" s="1"/>
    </row>
    <row r="64" spans="1:49" ht="12.75" customHeight="1" x14ac:dyDescent="0.2">
      <c r="A64" s="1"/>
      <c r="B64" s="42"/>
      <c r="C64" s="42"/>
      <c r="D64" s="42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2"/>
      <c r="AS64" s="45"/>
      <c r="AT64" s="42"/>
      <c r="AU64" s="42"/>
      <c r="AV64" s="42"/>
      <c r="AW64" s="1"/>
    </row>
    <row r="65" spans="1:49" ht="12.75" customHeight="1" x14ac:dyDescent="0.2">
      <c r="A65" s="1"/>
      <c r="B65" s="42"/>
      <c r="C65" s="42"/>
      <c r="D65" s="42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2"/>
      <c r="AS65" s="45"/>
      <c r="AT65" s="42"/>
      <c r="AU65" s="42"/>
      <c r="AV65" s="42"/>
      <c r="AW65" s="1"/>
    </row>
    <row r="66" spans="1:49" ht="12.75" customHeight="1" x14ac:dyDescent="0.2">
      <c r="A66" s="1"/>
      <c r="B66" s="42"/>
      <c r="C66" s="42"/>
      <c r="D66" s="42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2"/>
      <c r="AS66" s="45"/>
      <c r="AT66" s="42"/>
      <c r="AU66" s="42"/>
      <c r="AV66" s="42"/>
      <c r="AW66" s="1"/>
    </row>
    <row r="67" spans="1:49" ht="12.75" customHeight="1" x14ac:dyDescent="0.2">
      <c r="A67" s="1"/>
      <c r="B67" s="42"/>
      <c r="C67" s="42"/>
      <c r="D67" s="42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2"/>
      <c r="AS67" s="45"/>
      <c r="AT67" s="42"/>
      <c r="AU67" s="42"/>
      <c r="AV67" s="42"/>
      <c r="AW67" s="1"/>
    </row>
    <row r="68" spans="1:49" ht="12.75" customHeight="1" x14ac:dyDescent="0.2">
      <c r="A68" s="1"/>
      <c r="B68" s="42"/>
      <c r="C68" s="42"/>
      <c r="D68" s="42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2"/>
      <c r="AS68" s="45"/>
      <c r="AT68" s="42"/>
      <c r="AU68" s="42"/>
      <c r="AV68" s="42"/>
      <c r="AW68" s="1"/>
    </row>
    <row r="69" spans="1:49" ht="12.75" customHeight="1" x14ac:dyDescent="0.2">
      <c r="A69" s="1"/>
      <c r="B69" s="42"/>
      <c r="C69" s="42"/>
      <c r="D69" s="42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2"/>
      <c r="AS69" s="45"/>
      <c r="AT69" s="42"/>
      <c r="AU69" s="42"/>
      <c r="AV69" s="42"/>
      <c r="AW69" s="1"/>
    </row>
    <row r="70" spans="1:49" ht="12.75" customHeight="1" x14ac:dyDescent="0.2">
      <c r="A70" s="1"/>
      <c r="B70" s="42"/>
      <c r="C70" s="42"/>
      <c r="D70" s="42"/>
      <c r="E70" s="53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45"/>
      <c r="AT70" s="42"/>
      <c r="AU70" s="42"/>
      <c r="AV70" s="42"/>
      <c r="AW70" s="1"/>
    </row>
    <row r="71" spans="1:49" ht="15" customHeight="1" thickBot="1" x14ac:dyDescent="0.25">
      <c r="A71" s="1"/>
      <c r="B71" s="42"/>
      <c r="C71" s="42"/>
      <c r="D71" s="55"/>
      <c r="E71" s="42"/>
      <c r="F71" s="42"/>
      <c r="G71" s="196"/>
      <c r="H71" s="239" t="s">
        <v>648</v>
      </c>
      <c r="I71" s="239"/>
      <c r="J71" s="239"/>
      <c r="K71" s="239"/>
      <c r="L71" s="239"/>
      <c r="M71" s="239"/>
      <c r="N71" s="239"/>
      <c r="O71" s="239"/>
      <c r="P71" s="198"/>
      <c r="Q71" s="198"/>
      <c r="R71" s="42"/>
      <c r="S71" s="42"/>
      <c r="T71" s="42"/>
      <c r="U71" s="42"/>
      <c r="V71" s="42"/>
      <c r="W71" s="42"/>
      <c r="X71" s="42"/>
      <c r="Y71" s="42"/>
      <c r="Z71" s="158"/>
      <c r="AA71" s="159"/>
      <c r="AB71" s="159"/>
      <c r="AC71" s="159"/>
      <c r="AD71" s="159"/>
      <c r="AE71" s="42"/>
      <c r="AF71" s="42"/>
      <c r="AG71" s="42"/>
      <c r="AH71" s="42"/>
      <c r="AI71" s="254" t="s">
        <v>648</v>
      </c>
      <c r="AJ71" s="254"/>
      <c r="AK71" s="254"/>
      <c r="AL71" s="254"/>
      <c r="AM71" s="254"/>
      <c r="AN71" s="254"/>
      <c r="AO71" s="254"/>
      <c r="AP71" s="254"/>
      <c r="AQ71" s="196"/>
      <c r="AR71" s="196"/>
      <c r="AS71" s="56"/>
      <c r="AT71" s="42"/>
      <c r="AU71" s="42"/>
      <c r="AV71" s="42"/>
      <c r="AW71" s="1"/>
    </row>
    <row r="72" spans="1:49" ht="6.75" customHeight="1" x14ac:dyDescent="0.2">
      <c r="A72" s="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1"/>
    </row>
    <row r="73" spans="1:49" ht="6.75" customHeight="1" x14ac:dyDescent="0.2">
      <c r="A73" s="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1"/>
    </row>
    <row r="74" spans="1:49" ht="4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 hidden="1" customHeight="1" x14ac:dyDescent="0.2">
      <c r="N75" s="61"/>
    </row>
    <row r="76" spans="1:49" ht="12.75" hidden="1" customHeight="1" x14ac:dyDescent="0.2">
      <c r="N76" s="61"/>
    </row>
    <row r="77" spans="1:49" ht="12.75" hidden="1" customHeight="1" x14ac:dyDescent="0.2">
      <c r="N77" s="61"/>
    </row>
    <row r="78" spans="1:49" ht="12.75" hidden="1" customHeight="1" x14ac:dyDescent="0.2">
      <c r="N78" s="61"/>
    </row>
    <row r="79" spans="1:49" ht="12.75" hidden="1" customHeight="1" x14ac:dyDescent="0.2">
      <c r="N79" s="61"/>
    </row>
    <row r="80" spans="1:49" ht="12.75" hidden="1" customHeight="1" x14ac:dyDescent="0.2">
      <c r="N80" s="61"/>
    </row>
    <row r="81" spans="14:14" ht="12.75" hidden="1" customHeight="1" x14ac:dyDescent="0.2">
      <c r="N81" s="61"/>
    </row>
    <row r="82" spans="14:14" ht="12.75" hidden="1" customHeight="1" x14ac:dyDescent="0.2">
      <c r="N82" s="61"/>
    </row>
    <row r="83" spans="14:14" ht="12.75" hidden="1" customHeight="1" x14ac:dyDescent="0.2">
      <c r="N83" s="61"/>
    </row>
    <row r="84" spans="14:14" ht="12.75" hidden="1" customHeight="1" x14ac:dyDescent="0.2">
      <c r="N84" s="61"/>
    </row>
    <row r="85" spans="14:14" ht="12.75" hidden="1" customHeight="1" x14ac:dyDescent="0.2">
      <c r="N85" s="61"/>
    </row>
    <row r="86" spans="14:14" ht="12.75" hidden="1" customHeight="1" x14ac:dyDescent="0.2">
      <c r="N86" s="61"/>
    </row>
    <row r="87" spans="14:14" ht="12.75" hidden="1" customHeight="1" x14ac:dyDescent="0.2">
      <c r="N87" s="61"/>
    </row>
    <row r="88" spans="14:14" ht="12.75" hidden="1" customHeight="1" x14ac:dyDescent="0.2">
      <c r="N88" s="61"/>
    </row>
    <row r="89" spans="14:14" ht="12.75" hidden="1" customHeight="1" x14ac:dyDescent="0.2">
      <c r="N89" s="61"/>
    </row>
    <row r="90" spans="14:14" ht="12.75" hidden="1" customHeight="1" x14ac:dyDescent="0.2">
      <c r="N90" s="61"/>
    </row>
    <row r="91" spans="14:14" ht="12.75" hidden="1" customHeight="1" x14ac:dyDescent="0.2">
      <c r="N91" s="61"/>
    </row>
    <row r="92" spans="14:14" ht="12.75" hidden="1" customHeight="1" x14ac:dyDescent="0.2">
      <c r="N92" s="61"/>
    </row>
    <row r="93" spans="14:14" ht="12.75" hidden="1" customHeight="1" x14ac:dyDescent="0.2">
      <c r="N93" s="61"/>
    </row>
    <row r="94" spans="14:14" ht="12.75" hidden="1" customHeight="1" x14ac:dyDescent="0.2">
      <c r="N94" s="61"/>
    </row>
    <row r="95" spans="14:14" ht="12.75" hidden="1" customHeight="1" x14ac:dyDescent="0.2">
      <c r="N95" s="61"/>
    </row>
    <row r="96" spans="14:14" ht="12.75" hidden="1" customHeight="1" x14ac:dyDescent="0.2">
      <c r="N96" s="61"/>
    </row>
    <row r="97" spans="14:14" ht="12.75" hidden="1" customHeight="1" x14ac:dyDescent="0.2">
      <c r="N97" s="61"/>
    </row>
    <row r="98" spans="14:14" ht="12.75" hidden="1" customHeight="1" x14ac:dyDescent="0.2">
      <c r="N98" s="61"/>
    </row>
    <row r="99" spans="14:14" ht="12.75" hidden="1" customHeight="1" x14ac:dyDescent="0.2">
      <c r="N99" s="61"/>
    </row>
    <row r="100" spans="14:14" ht="12.75" hidden="1" customHeight="1" x14ac:dyDescent="0.2">
      <c r="N100" s="61"/>
    </row>
    <row r="101" spans="14:14" ht="12.75" hidden="1" customHeight="1" x14ac:dyDescent="0.2">
      <c r="N101" s="61"/>
    </row>
    <row r="102" spans="14:14" ht="12.75" hidden="1" customHeight="1" x14ac:dyDescent="0.2">
      <c r="N102" s="61"/>
    </row>
    <row r="103" spans="14:14" ht="12.75" hidden="1" customHeight="1" x14ac:dyDescent="0.2">
      <c r="N103" s="61"/>
    </row>
    <row r="104" spans="14:14" ht="12.75" hidden="1" customHeight="1" x14ac:dyDescent="0.2">
      <c r="N104" s="61"/>
    </row>
    <row r="105" spans="14:14" hidden="1" x14ac:dyDescent="0.2">
      <c r="N105" s="61"/>
    </row>
    <row r="106" spans="14:14" hidden="1" x14ac:dyDescent="0.2">
      <c r="N106" s="61"/>
    </row>
    <row r="107" spans="14:14" hidden="1" x14ac:dyDescent="0.2">
      <c r="N107" s="61"/>
    </row>
    <row r="108" spans="14:14" hidden="1" x14ac:dyDescent="0.2">
      <c r="N108" s="61"/>
    </row>
    <row r="109" spans="14:14" hidden="1" x14ac:dyDescent="0.2">
      <c r="N109" s="61"/>
    </row>
    <row r="110" spans="14:14" hidden="1" x14ac:dyDescent="0.2">
      <c r="N110" s="61"/>
    </row>
    <row r="111" spans="14:14" hidden="1" x14ac:dyDescent="0.2">
      <c r="N111" s="61"/>
    </row>
    <row r="112" spans="14:14" hidden="1" x14ac:dyDescent="0.2">
      <c r="N112" s="61"/>
    </row>
    <row r="113" spans="14:14" hidden="1" x14ac:dyDescent="0.2">
      <c r="N113" s="61"/>
    </row>
    <row r="114" spans="14:14" hidden="1" x14ac:dyDescent="0.2">
      <c r="N114" s="61"/>
    </row>
    <row r="115" spans="14:14" hidden="1" x14ac:dyDescent="0.2">
      <c r="N115" s="61"/>
    </row>
    <row r="116" spans="14:14" hidden="1" x14ac:dyDescent="0.2">
      <c r="N116" s="61"/>
    </row>
    <row r="117" spans="14:14" hidden="1" x14ac:dyDescent="0.2">
      <c r="N117" s="61"/>
    </row>
    <row r="118" spans="14:14" hidden="1" x14ac:dyDescent="0.2">
      <c r="N118" s="61"/>
    </row>
    <row r="119" spans="14:14" hidden="1" x14ac:dyDescent="0.2">
      <c r="N119" s="61"/>
    </row>
    <row r="120" spans="14:14" hidden="1" x14ac:dyDescent="0.2">
      <c r="N120" s="61"/>
    </row>
    <row r="121" spans="14:14" hidden="1" x14ac:dyDescent="0.2">
      <c r="N121" s="61"/>
    </row>
    <row r="122" spans="14:14" hidden="1" x14ac:dyDescent="0.2">
      <c r="N122" s="61"/>
    </row>
    <row r="123" spans="14:14" hidden="1" x14ac:dyDescent="0.2">
      <c r="N123" s="61"/>
    </row>
    <row r="124" spans="14:14" hidden="1" x14ac:dyDescent="0.2">
      <c r="N124" s="61"/>
    </row>
    <row r="125" spans="14:14" hidden="1" x14ac:dyDescent="0.2">
      <c r="N125" s="61"/>
    </row>
    <row r="126" spans="14:14" hidden="1" x14ac:dyDescent="0.2">
      <c r="N126" s="61"/>
    </row>
    <row r="127" spans="14:14" hidden="1" x14ac:dyDescent="0.2">
      <c r="N127" s="61"/>
    </row>
    <row r="128" spans="14:14" hidden="1" x14ac:dyDescent="0.2">
      <c r="N128" s="61"/>
    </row>
    <row r="129" spans="14:14" hidden="1" x14ac:dyDescent="0.2">
      <c r="N129" s="61"/>
    </row>
    <row r="130" spans="14:14" hidden="1" x14ac:dyDescent="0.2">
      <c r="N130" s="61"/>
    </row>
    <row r="131" spans="14:14" hidden="1" x14ac:dyDescent="0.2">
      <c r="N131" s="61"/>
    </row>
    <row r="132" spans="14:14" hidden="1" x14ac:dyDescent="0.2">
      <c r="N132" s="61"/>
    </row>
    <row r="133" spans="14:14" hidden="1" x14ac:dyDescent="0.2">
      <c r="N133" s="61"/>
    </row>
    <row r="134" spans="14:14" hidden="1" x14ac:dyDescent="0.2">
      <c r="N134" s="61"/>
    </row>
    <row r="135" spans="14:14" hidden="1" x14ac:dyDescent="0.2">
      <c r="N135" s="61"/>
    </row>
    <row r="136" spans="14:14" hidden="1" x14ac:dyDescent="0.2">
      <c r="N136" s="61"/>
    </row>
    <row r="137" spans="14:14" hidden="1" x14ac:dyDescent="0.2">
      <c r="N137" s="61"/>
    </row>
    <row r="138" spans="14:14" hidden="1" x14ac:dyDescent="0.2">
      <c r="N138" s="61"/>
    </row>
    <row r="139" spans="14:14" hidden="1" x14ac:dyDescent="0.2">
      <c r="N139" s="61"/>
    </row>
    <row r="140" spans="14:14" hidden="1" x14ac:dyDescent="0.2">
      <c r="N140" s="61"/>
    </row>
    <row r="141" spans="14:14" hidden="1" x14ac:dyDescent="0.2">
      <c r="N141" s="61"/>
    </row>
    <row r="142" spans="14:14" hidden="1" x14ac:dyDescent="0.2">
      <c r="N142" s="61"/>
    </row>
    <row r="143" spans="14:14" hidden="1" x14ac:dyDescent="0.2">
      <c r="N143" s="61"/>
    </row>
    <row r="144" spans="14:14" hidden="1" x14ac:dyDescent="0.2">
      <c r="N144" s="61"/>
    </row>
    <row r="145" spans="14:14" hidden="1" x14ac:dyDescent="0.2">
      <c r="N145" s="61"/>
    </row>
    <row r="146" spans="14:14" hidden="1" x14ac:dyDescent="0.2">
      <c r="N146" s="61"/>
    </row>
  </sheetData>
  <sheetProtection sheet="1" objects="1" scenarios="1"/>
  <mergeCells count="21">
    <mergeCell ref="D1:M1"/>
    <mergeCell ref="F37:Y37"/>
    <mergeCell ref="L11:AB11"/>
    <mergeCell ref="E6:R6"/>
    <mergeCell ref="F34:I34"/>
    <mergeCell ref="L19:AB19"/>
    <mergeCell ref="L21:AB21"/>
    <mergeCell ref="L13:AB13"/>
    <mergeCell ref="K7:X7"/>
    <mergeCell ref="L15:AB15"/>
    <mergeCell ref="D3:AS3"/>
    <mergeCell ref="L23:AB23"/>
    <mergeCell ref="E7:J7"/>
    <mergeCell ref="L17:AB17"/>
    <mergeCell ref="L25:AB25"/>
    <mergeCell ref="H71:O71"/>
    <mergeCell ref="F39:Y39"/>
    <mergeCell ref="AI71:AP71"/>
    <mergeCell ref="L27:AQ27"/>
    <mergeCell ref="F38:Y38"/>
    <mergeCell ref="E32:AC32"/>
  </mergeCells>
  <phoneticPr fontId="4" type="noConversion"/>
  <pageMargins left="0" right="0" top="0" bottom="0" header="0" footer="0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05" r:id="rId4" name="Button 21">
              <controlPr defaultSize="0" print="0" autoFill="0" autoPict="0" macro="[0]!Drucken">
                <anchor moveWithCells="1" siz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5</xdr:col>
                    <xdr:colOff>9525</xdr:colOff>
                    <xdr:row>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5" name="Button 24">
              <controlPr defaultSize="0" print="0" autoFill="0" autoPict="0" macro="[0]!Bedienung">
                <anchor moveWithCells="1" sizeWithCells="1">
                  <from>
                    <xdr:col>38</xdr:col>
                    <xdr:colOff>38100</xdr:colOff>
                    <xdr:row>0</xdr:row>
                    <xdr:rowOff>9525</xdr:rowOff>
                  </from>
                  <to>
                    <xdr:col>45</xdr:col>
                    <xdr:colOff>28575</xdr:colOff>
                    <xdr:row>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6" name="chkbEingabekontrolle1">
              <controlPr defaultSize="0" print="0" autoFill="0" autoLine="0" autoPict="0" macro="[0]!EingabeKontrolleEinAus">
                <anchor moveWithCells="1">
                  <from>
                    <xdr:col>30</xdr:col>
                    <xdr:colOff>57150</xdr:colOff>
                    <xdr:row>0</xdr:row>
                    <xdr:rowOff>0</xdr:rowOff>
                  </from>
                  <to>
                    <xdr:col>36</xdr:col>
                    <xdr:colOff>152400</xdr:colOff>
                    <xdr:row>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C257"/>
  <sheetViews>
    <sheetView showGridLines="0" showRowColHeaders="0" workbookViewId="0">
      <pane xSplit="1" ySplit="1" topLeftCell="B152" activePane="bottomRight" state="frozenSplit"/>
      <selection pane="topRight" activeCell="B1" sqref="B1"/>
      <selection pane="bottomLeft" activeCell="A2" sqref="A2"/>
      <selection pane="bottomRight" activeCell="F187" sqref="F187"/>
    </sheetView>
  </sheetViews>
  <sheetFormatPr baseColWidth="10" defaultRowHeight="11.25" x14ac:dyDescent="0.2"/>
  <cols>
    <col min="1" max="1" width="5.140625" style="14" bestFit="1" customWidth="1"/>
    <col min="2" max="2" width="48.85546875" style="14" bestFit="1" customWidth="1"/>
    <col min="3" max="3" width="51.85546875" style="14" bestFit="1" customWidth="1"/>
    <col min="4" max="4" width="3" style="14" bestFit="1" customWidth="1"/>
    <col min="5" max="5" width="16.7109375" style="14" bestFit="1" customWidth="1"/>
    <col min="6" max="6" width="41.42578125" style="14" customWidth="1"/>
    <col min="7" max="7" width="3" style="14" bestFit="1" customWidth="1"/>
    <col min="8" max="17" width="15.7109375" style="14" customWidth="1"/>
    <col min="18" max="18" width="1.7109375" style="14" customWidth="1"/>
    <col min="19" max="28" width="15.7109375" style="14" customWidth="1"/>
    <col min="29" max="16384" width="11.42578125" style="14"/>
  </cols>
  <sheetData>
    <row r="1" spans="1:29" ht="15" customHeight="1" x14ac:dyDescent="0.2">
      <c r="A1" s="10" t="s">
        <v>133</v>
      </c>
      <c r="B1" s="10" t="s">
        <v>134</v>
      </c>
      <c r="C1" s="10" t="s">
        <v>135</v>
      </c>
      <c r="D1" s="10" t="s">
        <v>136</v>
      </c>
      <c r="E1" s="10" t="s">
        <v>115</v>
      </c>
      <c r="F1" s="10" t="s">
        <v>116</v>
      </c>
      <c r="G1" s="10" t="s">
        <v>136</v>
      </c>
      <c r="H1" s="11" t="s">
        <v>137</v>
      </c>
      <c r="I1" s="10" t="s">
        <v>138</v>
      </c>
      <c r="J1" s="10" t="s">
        <v>139</v>
      </c>
      <c r="K1" s="10" t="s">
        <v>140</v>
      </c>
      <c r="L1" s="10" t="s">
        <v>141</v>
      </c>
      <c r="M1" s="10" t="s">
        <v>142</v>
      </c>
      <c r="N1" s="10" t="s">
        <v>143</v>
      </c>
      <c r="O1" s="10" t="s">
        <v>144</v>
      </c>
      <c r="P1" s="10" t="s">
        <v>145</v>
      </c>
      <c r="Q1" s="10" t="s">
        <v>146</v>
      </c>
      <c r="R1" s="12"/>
      <c r="S1" s="10" t="s">
        <v>147</v>
      </c>
      <c r="T1" s="10" t="s">
        <v>148</v>
      </c>
      <c r="U1" s="10" t="s">
        <v>147</v>
      </c>
      <c r="V1" s="10" t="s">
        <v>148</v>
      </c>
      <c r="W1" s="10" t="s">
        <v>147</v>
      </c>
      <c r="X1" s="10" t="s">
        <v>148</v>
      </c>
      <c r="Y1" s="10" t="s">
        <v>147</v>
      </c>
      <c r="Z1" s="10" t="s">
        <v>148</v>
      </c>
      <c r="AA1" s="10" t="s">
        <v>147</v>
      </c>
      <c r="AB1" s="10" t="s">
        <v>148</v>
      </c>
      <c r="AC1" s="13"/>
    </row>
    <row r="2" spans="1:29" x14ac:dyDescent="0.2">
      <c r="A2" s="15" t="s">
        <v>149</v>
      </c>
      <c r="B2" s="16" t="s">
        <v>150</v>
      </c>
      <c r="C2" s="16" t="s">
        <v>151</v>
      </c>
      <c r="D2" s="16"/>
      <c r="E2" s="16" t="s">
        <v>152</v>
      </c>
      <c r="F2" s="16" t="s">
        <v>113</v>
      </c>
      <c r="H2" s="17" t="s">
        <v>153</v>
      </c>
    </row>
    <row r="3" spans="1:29" x14ac:dyDescent="0.2">
      <c r="A3" s="15" t="s">
        <v>149</v>
      </c>
      <c r="B3" s="16" t="s">
        <v>154</v>
      </c>
      <c r="C3" s="16" t="s">
        <v>151</v>
      </c>
      <c r="D3" s="16"/>
      <c r="E3" s="16" t="s">
        <v>155</v>
      </c>
      <c r="F3" s="16" t="s">
        <v>113</v>
      </c>
      <c r="H3" s="18" t="str">
        <f>IF(AND(FaPersName="",FaPersStrasse="",FaPersPLZStrasse="",FaPersOrtStrasse="",FaPersPostfach="",FaPersPLZPostfach="",FaPersOrtPostfach="",FaPersSteuernummer=""),"","FA")</f>
        <v/>
      </c>
    </row>
    <row r="4" spans="1:29" x14ac:dyDescent="0.2">
      <c r="A4" s="15" t="s">
        <v>149</v>
      </c>
      <c r="B4" s="16" t="s">
        <v>156</v>
      </c>
      <c r="C4" s="16" t="s">
        <v>151</v>
      </c>
      <c r="D4" s="16"/>
      <c r="E4" s="16" t="s">
        <v>157</v>
      </c>
      <c r="F4" s="16" t="s">
        <v>113</v>
      </c>
    </row>
    <row r="5" spans="1:29" x14ac:dyDescent="0.2">
      <c r="A5" s="15" t="s">
        <v>149</v>
      </c>
      <c r="B5" s="16" t="s">
        <v>158</v>
      </c>
      <c r="C5" s="16" t="s">
        <v>151</v>
      </c>
      <c r="D5" s="16"/>
      <c r="E5" s="16" t="s">
        <v>159</v>
      </c>
      <c r="F5" s="16" t="s">
        <v>113</v>
      </c>
    </row>
    <row r="6" spans="1:29" x14ac:dyDescent="0.2">
      <c r="A6" s="15" t="s">
        <v>149</v>
      </c>
      <c r="B6" s="16" t="s">
        <v>160</v>
      </c>
      <c r="C6" s="16" t="s">
        <v>151</v>
      </c>
      <c r="D6" s="16"/>
      <c r="E6" s="16" t="s">
        <v>161</v>
      </c>
      <c r="F6" s="16" t="s">
        <v>113</v>
      </c>
    </row>
    <row r="7" spans="1:29" x14ac:dyDescent="0.2">
      <c r="A7" s="15" t="s">
        <v>149</v>
      </c>
      <c r="B7" s="16" t="s">
        <v>162</v>
      </c>
      <c r="C7" s="16" t="s">
        <v>151</v>
      </c>
      <c r="D7" s="16"/>
      <c r="E7" s="16" t="s">
        <v>163</v>
      </c>
      <c r="F7" s="16" t="s">
        <v>113</v>
      </c>
    </row>
    <row r="8" spans="1:29" x14ac:dyDescent="0.2">
      <c r="A8" s="15" t="s">
        <v>149</v>
      </c>
      <c r="B8" s="16" t="s">
        <v>164</v>
      </c>
      <c r="C8" s="16" t="s">
        <v>151</v>
      </c>
      <c r="D8" s="16"/>
      <c r="E8" s="16" t="s">
        <v>165</v>
      </c>
      <c r="F8" s="16" t="s">
        <v>113</v>
      </c>
    </row>
    <row r="9" spans="1:29" x14ac:dyDescent="0.2">
      <c r="A9" s="15" t="s">
        <v>149</v>
      </c>
      <c r="B9" s="16" t="s">
        <v>166</v>
      </c>
      <c r="C9" s="16" t="s">
        <v>151</v>
      </c>
      <c r="D9" s="16"/>
      <c r="E9" s="16" t="s">
        <v>167</v>
      </c>
      <c r="F9" s="16" t="s">
        <v>113</v>
      </c>
    </row>
    <row r="10" spans="1:29" x14ac:dyDescent="0.2">
      <c r="A10" s="15" t="s">
        <v>149</v>
      </c>
      <c r="B10" s="16" t="s">
        <v>151</v>
      </c>
      <c r="C10" s="16" t="s">
        <v>168</v>
      </c>
      <c r="D10" s="16"/>
      <c r="E10" s="16" t="s">
        <v>169</v>
      </c>
      <c r="F10" s="16" t="s">
        <v>113</v>
      </c>
      <c r="H10" s="17" t="s">
        <v>170</v>
      </c>
    </row>
    <row r="11" spans="1:29" x14ac:dyDescent="0.2">
      <c r="A11" s="15" t="s">
        <v>149</v>
      </c>
      <c r="B11" s="16" t="s">
        <v>151</v>
      </c>
      <c r="C11" s="16" t="s">
        <v>171</v>
      </c>
      <c r="D11" s="16"/>
      <c r="E11" s="16" t="s">
        <v>172</v>
      </c>
      <c r="F11" s="16" t="s">
        <v>113</v>
      </c>
      <c r="H11" s="18" t="str">
        <f>IF(AND(FaUntName="",FaUntStrasse="",FaUntPLZStrasse="",FaUntOrtStrasse="",FaUntPostfach="",FaUntSteuernummer=""),"","FA")</f>
        <v/>
      </c>
    </row>
    <row r="12" spans="1:29" x14ac:dyDescent="0.2">
      <c r="A12" s="15" t="s">
        <v>149</v>
      </c>
      <c r="B12" s="16" t="s">
        <v>151</v>
      </c>
      <c r="C12" s="16" t="s">
        <v>173</v>
      </c>
      <c r="D12" s="16"/>
      <c r="E12" s="16" t="s">
        <v>174</v>
      </c>
      <c r="F12" s="16" t="s">
        <v>113</v>
      </c>
    </row>
    <row r="13" spans="1:29" x14ac:dyDescent="0.2">
      <c r="A13" s="15" t="s">
        <v>149</v>
      </c>
      <c r="B13" s="16" t="s">
        <v>151</v>
      </c>
      <c r="C13" s="16" t="s">
        <v>175</v>
      </c>
      <c r="D13" s="16"/>
      <c r="E13" s="16" t="s">
        <v>176</v>
      </c>
      <c r="F13" s="16" t="s">
        <v>113</v>
      </c>
    </row>
    <row r="14" spans="1:29" x14ac:dyDescent="0.2">
      <c r="A14" s="15" t="s">
        <v>149</v>
      </c>
      <c r="B14" s="16" t="s">
        <v>151</v>
      </c>
      <c r="C14" s="16" t="s">
        <v>177</v>
      </c>
      <c r="D14" s="16"/>
      <c r="E14" s="16" t="s">
        <v>178</v>
      </c>
      <c r="F14" s="16" t="s">
        <v>113</v>
      </c>
    </row>
    <row r="15" spans="1:29" x14ac:dyDescent="0.2">
      <c r="A15" s="15" t="s">
        <v>149</v>
      </c>
      <c r="B15" s="16" t="s">
        <v>151</v>
      </c>
      <c r="C15" s="16" t="s">
        <v>179</v>
      </c>
      <c r="D15" s="16"/>
      <c r="E15" s="16" t="s">
        <v>180</v>
      </c>
      <c r="F15" s="16" t="s">
        <v>113</v>
      </c>
    </row>
    <row r="16" spans="1:29" x14ac:dyDescent="0.2">
      <c r="A16" s="15" t="s">
        <v>149</v>
      </c>
      <c r="B16" s="16" t="s">
        <v>181</v>
      </c>
      <c r="C16" s="16" t="s">
        <v>151</v>
      </c>
      <c r="D16" s="16"/>
      <c r="E16" s="16" t="s">
        <v>182</v>
      </c>
      <c r="F16" s="16" t="s">
        <v>113</v>
      </c>
    </row>
    <row r="17" spans="1:28" x14ac:dyDescent="0.2">
      <c r="A17" s="15" t="s">
        <v>149</v>
      </c>
      <c r="B17" s="16" t="s">
        <v>183</v>
      </c>
      <c r="C17" s="16" t="s">
        <v>151</v>
      </c>
      <c r="D17" s="16"/>
      <c r="E17" s="16" t="s">
        <v>184</v>
      </c>
      <c r="F17" s="16" t="s">
        <v>113</v>
      </c>
    </row>
    <row r="18" spans="1:28" x14ac:dyDescent="0.2">
      <c r="A18" s="15" t="s">
        <v>149</v>
      </c>
      <c r="B18" s="16" t="s">
        <v>185</v>
      </c>
      <c r="C18" s="16" t="s">
        <v>151</v>
      </c>
      <c r="D18" s="16"/>
      <c r="E18" s="16" t="s">
        <v>186</v>
      </c>
      <c r="F18" s="16" t="s">
        <v>113</v>
      </c>
    </row>
    <row r="19" spans="1:28" x14ac:dyDescent="0.2">
      <c r="A19" s="15" t="s">
        <v>149</v>
      </c>
      <c r="B19" s="16" t="s">
        <v>187</v>
      </c>
      <c r="C19" s="16" t="s">
        <v>151</v>
      </c>
      <c r="D19" s="16"/>
      <c r="E19" s="16" t="s">
        <v>188</v>
      </c>
      <c r="F19" s="16" t="s">
        <v>113</v>
      </c>
    </row>
    <row r="20" spans="1:28" x14ac:dyDescent="0.2">
      <c r="A20" s="15" t="s">
        <v>149</v>
      </c>
      <c r="B20" s="16" t="s">
        <v>189</v>
      </c>
      <c r="C20" s="16" t="s">
        <v>151</v>
      </c>
      <c r="D20" s="16"/>
      <c r="E20" s="16" t="s">
        <v>190</v>
      </c>
      <c r="F20" s="16" t="s">
        <v>113</v>
      </c>
    </row>
    <row r="21" spans="1:28" x14ac:dyDescent="0.2">
      <c r="A21" s="15" t="s">
        <v>149</v>
      </c>
      <c r="B21" s="16" t="s">
        <v>191</v>
      </c>
      <c r="C21" s="16" t="s">
        <v>151</v>
      </c>
      <c r="D21" s="16"/>
      <c r="E21" s="16" t="s">
        <v>192</v>
      </c>
      <c r="F21" s="16" t="s">
        <v>113</v>
      </c>
    </row>
    <row r="22" spans="1:28" x14ac:dyDescent="0.2">
      <c r="A22" s="15" t="s">
        <v>149</v>
      </c>
      <c r="B22" s="16" t="s">
        <v>193</v>
      </c>
      <c r="C22" s="16" t="s">
        <v>151</v>
      </c>
      <c r="D22" s="16"/>
      <c r="E22" s="16" t="s">
        <v>194</v>
      </c>
      <c r="F22" s="16" t="s">
        <v>113</v>
      </c>
    </row>
    <row r="23" spans="1:28" x14ac:dyDescent="0.2">
      <c r="A23" s="15" t="s">
        <v>149</v>
      </c>
      <c r="B23" s="16" t="s">
        <v>195</v>
      </c>
      <c r="C23" s="16" t="s">
        <v>151</v>
      </c>
      <c r="D23" s="16"/>
      <c r="E23" s="16" t="s">
        <v>196</v>
      </c>
      <c r="F23" s="16" t="s">
        <v>113</v>
      </c>
    </row>
    <row r="24" spans="1:28" x14ac:dyDescent="0.2">
      <c r="A24" s="15" t="s">
        <v>149</v>
      </c>
      <c r="B24" s="16" t="s">
        <v>197</v>
      </c>
      <c r="C24" s="16" t="s">
        <v>151</v>
      </c>
      <c r="D24" s="16"/>
      <c r="E24" s="16" t="s">
        <v>198</v>
      </c>
      <c r="F24" s="16" t="s">
        <v>113</v>
      </c>
    </row>
    <row r="25" spans="1:28" x14ac:dyDescent="0.2">
      <c r="A25" s="15" t="s">
        <v>149</v>
      </c>
      <c r="B25" s="16" t="s">
        <v>199</v>
      </c>
      <c r="C25" s="16" t="s">
        <v>151</v>
      </c>
      <c r="D25" s="16"/>
      <c r="E25" s="16" t="s">
        <v>200</v>
      </c>
      <c r="F25" s="16" t="s">
        <v>113</v>
      </c>
    </row>
    <row r="26" spans="1:28" x14ac:dyDescent="0.2">
      <c r="A26" s="15" t="s">
        <v>149</v>
      </c>
      <c r="B26" s="16" t="s">
        <v>201</v>
      </c>
      <c r="C26" s="16" t="s">
        <v>151</v>
      </c>
      <c r="D26" s="16"/>
      <c r="E26" s="16" t="s">
        <v>202</v>
      </c>
      <c r="F26" s="16" t="s">
        <v>113</v>
      </c>
    </row>
    <row r="27" spans="1:28" x14ac:dyDescent="0.2">
      <c r="A27" s="15" t="s">
        <v>149</v>
      </c>
      <c r="B27" s="16" t="s">
        <v>203</v>
      </c>
      <c r="C27" s="16" t="s">
        <v>151</v>
      </c>
      <c r="D27" s="16"/>
      <c r="E27" s="16" t="s">
        <v>204</v>
      </c>
      <c r="F27" s="16" t="s">
        <v>113</v>
      </c>
    </row>
    <row r="28" spans="1:28" x14ac:dyDescent="0.2">
      <c r="A28" s="15" t="s">
        <v>149</v>
      </c>
      <c r="B28" s="16" t="s">
        <v>205</v>
      </c>
      <c r="C28" s="16" t="s">
        <v>151</v>
      </c>
      <c r="D28" s="16"/>
      <c r="E28" s="16" t="s">
        <v>206</v>
      </c>
      <c r="F28" s="16" t="s">
        <v>113</v>
      </c>
    </row>
    <row r="29" spans="1:28" x14ac:dyDescent="0.2">
      <c r="A29" s="15" t="s">
        <v>149</v>
      </c>
      <c r="B29" s="16" t="s">
        <v>540</v>
      </c>
      <c r="C29" s="16" t="s">
        <v>151</v>
      </c>
      <c r="D29" s="16"/>
      <c r="E29" s="16" t="s">
        <v>542</v>
      </c>
      <c r="F29" s="16"/>
    </row>
    <row r="30" spans="1:28" x14ac:dyDescent="0.2">
      <c r="A30" s="15" t="s">
        <v>149</v>
      </c>
      <c r="B30" s="16" t="s">
        <v>207</v>
      </c>
      <c r="C30" s="16" t="s">
        <v>151</v>
      </c>
      <c r="D30" s="16"/>
      <c r="E30" s="16" t="s">
        <v>208</v>
      </c>
      <c r="F30" s="16" t="s">
        <v>113</v>
      </c>
    </row>
    <row r="31" spans="1:28" x14ac:dyDescent="0.2">
      <c r="A31" s="15" t="s">
        <v>149</v>
      </c>
      <c r="B31" s="16" t="s">
        <v>209</v>
      </c>
      <c r="C31" s="16" t="s">
        <v>151</v>
      </c>
      <c r="D31" s="16"/>
      <c r="E31" s="16" t="s">
        <v>210</v>
      </c>
      <c r="F31" s="16" t="s">
        <v>113</v>
      </c>
    </row>
    <row r="32" spans="1:28" x14ac:dyDescent="0.2">
      <c r="A32" s="15" t="s">
        <v>149</v>
      </c>
      <c r="B32" s="16" t="s">
        <v>211</v>
      </c>
      <c r="C32" s="16" t="s">
        <v>151</v>
      </c>
      <c r="D32" s="16"/>
      <c r="E32" s="16" t="s">
        <v>212</v>
      </c>
      <c r="F32" s="16" t="s">
        <v>113</v>
      </c>
      <c r="S32" s="340" t="s">
        <v>213</v>
      </c>
      <c r="T32" s="341"/>
      <c r="U32" s="340" t="s">
        <v>90</v>
      </c>
      <c r="V32" s="341"/>
      <c r="W32" s="340" t="s">
        <v>214</v>
      </c>
      <c r="X32" s="341"/>
      <c r="Y32" s="340" t="s">
        <v>215</v>
      </c>
      <c r="Z32" s="341"/>
      <c r="AA32" s="340" t="s">
        <v>216</v>
      </c>
      <c r="AB32" s="341"/>
    </row>
    <row r="33" spans="1:28" x14ac:dyDescent="0.2">
      <c r="A33" s="15" t="s">
        <v>149</v>
      </c>
      <c r="B33" s="16" t="s">
        <v>217</v>
      </c>
      <c r="C33" s="16" t="s">
        <v>151</v>
      </c>
      <c r="D33" s="16">
        <v>10</v>
      </c>
      <c r="E33" s="16" t="s">
        <v>218</v>
      </c>
      <c r="F33" s="16" t="s">
        <v>113</v>
      </c>
      <c r="G33" s="16"/>
      <c r="H33" s="16" t="s">
        <v>113</v>
      </c>
      <c r="I33" s="16" t="s">
        <v>113</v>
      </c>
      <c r="J33" s="16" t="s">
        <v>113</v>
      </c>
      <c r="K33" s="16" t="s">
        <v>113</v>
      </c>
      <c r="L33" s="16" t="s">
        <v>113</v>
      </c>
      <c r="M33" s="16" t="s">
        <v>113</v>
      </c>
      <c r="N33" s="16" t="s">
        <v>113</v>
      </c>
      <c r="O33" s="16" t="s">
        <v>113</v>
      </c>
      <c r="P33" s="16" t="s">
        <v>113</v>
      </c>
      <c r="Q33" s="16" t="s">
        <v>113</v>
      </c>
      <c r="S33" s="19" t="str">
        <f>IF(H33="Telefon","Telefon",IF(I33="Telefon","Telefon",IF(J33="Telefon","Telefon",IF(K33="Telefon","Telefon",IF(L33="Telefon","Telefon","")))))</f>
        <v/>
      </c>
      <c r="T33" s="19" t="str">
        <f>IF(M33="Telefon","Telefon",IF(N33="Telefon","Telefon",IF(O33="Telefon","Telefon",IF(P33="Telefon","Telefon",IF(Q33="Telefon","Telefon","")))))</f>
        <v/>
      </c>
      <c r="U33" s="19" t="str">
        <f>IF(H33="Telefax","Telefax",IF(I33="Telefax","Telefax",IF(J33="Telefax","Telefax",IF(K33="Telefax","Telefax",IF(L33="Telefax","Telefax","")))))</f>
        <v/>
      </c>
      <c r="V33" s="19" t="str">
        <f>IF(M33="Telefax","Telefax",IF(N33="Telefax","Telefax",IF(O33="Telefax","Telefax",IF(P33="Telefax","Telefax",IF(Q33="Telefax","Telefax","")))))</f>
        <v/>
      </c>
      <c r="W33" s="19" t="str">
        <f>IF(H33="Internet E-Mail","Internet E-Mail",IF(I33="Internet E-Mail","Internet E-Mail",IF(J33="Internet E-Mail","Internet E-Mail",IF(K33="Internet E-Mail","Internet E-Mail",IF(L33="Internet E-Mail","Internet E-Mail","")))))</f>
        <v/>
      </c>
      <c r="X33" s="19" t="str">
        <f>IF(M33="Internet E-Mail","Internet E-Mail",IF(N33="Internet E-Mail","Internet E-Mail",IF(O33="Internet E-Mail","Internet E-Mail",IF(P33="Internet E-Mail","Internet E-Mail",IF(Q33="Internet E-Mail","Internet E-Mail","")))))</f>
        <v/>
      </c>
      <c r="Y33" s="19" t="str">
        <f>IF(H33="Internet URL","Internet URL",IF(I33="Internet URL","Internet URL",IF(J33="Internet URL","Internet URL",IF(K33="Internet URL","Internet URL",IF(L33="Internet URL","Internet URL","")))))</f>
        <v/>
      </c>
      <c r="Z33" s="19" t="str">
        <f>IF(M33="Internet URL","Internet URL",IF(N33="Internet URL","Internet URL",IF(O33="Internet URL","Internet URL",IF(P33="Internet URL","Internet URL",IF(Q33="Internet URL","Internet URL","")))))</f>
        <v/>
      </c>
      <c r="AA33" s="19" t="str">
        <f>IF(H33="Mobiltelefon","Mobiltelefon",IF(I33="Mobiltelefon","Mobiltelefon",IF(J33="Mobiltelefon","Mobiltelefon",IF(K33="Mobiltelefon","Mobiltelefon",IF(L33="Mobiltelefon","Mobiltelefon","")))))</f>
        <v/>
      </c>
      <c r="AB33" s="19" t="str">
        <f>IF(M33="Mobiltelefon","Mobiltelefon",IF(N33="Mobiltelefon","Mobiltelefon",IF(O33="Mobiltelefon","Mobiltelefon",IF(P33="Mobiltelefon","Mobiltelefon",IF(Q33="Mobiltelefon","Mobiltelefon","")))))</f>
        <v/>
      </c>
    </row>
    <row r="34" spans="1:28" x14ac:dyDescent="0.2">
      <c r="A34" s="15" t="s">
        <v>149</v>
      </c>
      <c r="B34" s="16" t="s">
        <v>219</v>
      </c>
      <c r="C34" s="16" t="s">
        <v>151</v>
      </c>
      <c r="D34" s="16">
        <v>10</v>
      </c>
      <c r="E34" s="16" t="s">
        <v>220</v>
      </c>
      <c r="F34" s="16" t="s">
        <v>113</v>
      </c>
      <c r="G34" s="16"/>
      <c r="H34" s="16" t="s">
        <v>113</v>
      </c>
      <c r="I34" s="16" t="s">
        <v>113</v>
      </c>
      <c r="J34" s="16" t="s">
        <v>113</v>
      </c>
      <c r="K34" s="16" t="s">
        <v>113</v>
      </c>
      <c r="L34" s="16" t="s">
        <v>113</v>
      </c>
      <c r="M34" s="16" t="s">
        <v>113</v>
      </c>
      <c r="N34" s="16" t="s">
        <v>113</v>
      </c>
      <c r="O34" s="16" t="s">
        <v>113</v>
      </c>
      <c r="P34" s="16" t="s">
        <v>113</v>
      </c>
      <c r="Q34" s="16" t="s">
        <v>113</v>
      </c>
      <c r="S34" s="19" t="str">
        <f>IF(H33="Telefon",H34,IF(I33="Telefon",I34,IF(J33="Telefon",J34,IF(K33="Telefon",K34,IF(L33="Telefon",L34,"")))))</f>
        <v/>
      </c>
      <c r="T34" s="19" t="str">
        <f>IF(M33="Telefon",M34,IF(N33="Telefon",N34,IF(O33="Telefon",O34,IF(P33="Telefon",P34,IF(Q33="Telefon",Q34,"")))))</f>
        <v/>
      </c>
      <c r="U34" s="19" t="str">
        <f>IF(H33="Telefax",H34,IF(I33="Telefax",I34,IF(J33="Telefax",J34,IF(K33="Telefax",K34,IF(L33="Telefax",L34,"")))))</f>
        <v/>
      </c>
      <c r="V34" s="19" t="str">
        <f>IF(M33="Telefax",M34,IF(N33="Telefax",N34,IF(O33="Telefax",O34,IF(P33="Telefax",P34,IF(Q33="Telefax",Q34,"")))))</f>
        <v/>
      </c>
      <c r="W34" s="19" t="str">
        <f>IF(H33="Internet E-Mail",H34,IF(I33="Internet E-Mail",I34,IF(J33="Internet E-Mail",J34,IF(K33="Internet E-Mail",K34,IF(L33="Internet E-Mail",L34,"")))))</f>
        <v/>
      </c>
      <c r="X34" s="19" t="str">
        <f>IF(M33="Internet E-Mail",M34,IF(N33="Internet E-Mail",N34,IF(O33="Internet E-Mail",O34,IF(P33="Internet E-Mail",P34,IF(Q33="Internet E-Mail",Q34,"")))))</f>
        <v/>
      </c>
      <c r="Y34" s="19" t="str">
        <f>IF(H33="Internet URL",H34,IF(I33="Internet URL",I34,IF(J33="Internet URL",J34,IF(K33="Internet URL",K34,IF(L33="Internet URL",L34,"")))))</f>
        <v/>
      </c>
      <c r="Z34" s="19" t="str">
        <f>IF(M33="Internet URL",M34,IF(N33="Internet URL",N34,IF(O33="Internet URL",O34,IF(P33="Internet URL",P34,IF(Q33="Internet URL",Q34,"")))))</f>
        <v/>
      </c>
      <c r="AA34" s="19" t="str">
        <f>IF(H33="Mobiltelefon",H34,IF(I33="Mobiltelefon",I34,IF(J33="Mobiltelefon",J34,IF(K33="Mobiltelefon",K34,IF(L33="Mobiltelefon",L34,"")))))</f>
        <v/>
      </c>
      <c r="AB34" s="19" t="str">
        <f>IF(M33="Mobiltelefon",M34,IF(N33="Mobiltelefon",N34,IF(O33="Mobiltelefon",O34,IF(P33="Mobiltelefon",P34,IF(Q33="Mobiltelefon",Q34,"")))))</f>
        <v/>
      </c>
    </row>
    <row r="35" spans="1:28" x14ac:dyDescent="0.2">
      <c r="A35" s="15" t="s">
        <v>149</v>
      </c>
      <c r="B35" s="16" t="s">
        <v>221</v>
      </c>
      <c r="C35" s="16" t="s">
        <v>151</v>
      </c>
      <c r="D35" s="16"/>
      <c r="E35" s="16" t="s">
        <v>222</v>
      </c>
      <c r="F35" s="16" t="s">
        <v>113</v>
      </c>
    </row>
    <row r="36" spans="1:28" x14ac:dyDescent="0.2">
      <c r="A36" s="15" t="s">
        <v>149</v>
      </c>
      <c r="B36" s="16" t="s">
        <v>223</v>
      </c>
      <c r="C36" s="16" t="s">
        <v>151</v>
      </c>
      <c r="D36" s="16"/>
      <c r="E36" s="16" t="s">
        <v>224</v>
      </c>
      <c r="F36" s="16" t="s">
        <v>113</v>
      </c>
    </row>
    <row r="37" spans="1:28" x14ac:dyDescent="0.2">
      <c r="A37" s="15" t="s">
        <v>149</v>
      </c>
      <c r="B37" s="16" t="s">
        <v>225</v>
      </c>
      <c r="C37" s="16" t="s">
        <v>151</v>
      </c>
      <c r="D37" s="16"/>
      <c r="E37" s="16" t="s">
        <v>226</v>
      </c>
      <c r="F37" s="16" t="s">
        <v>113</v>
      </c>
    </row>
    <row r="38" spans="1:28" x14ac:dyDescent="0.2">
      <c r="A38" s="15" t="s">
        <v>149</v>
      </c>
      <c r="B38" s="16" t="s">
        <v>227</v>
      </c>
      <c r="C38" s="16" t="s">
        <v>151</v>
      </c>
      <c r="D38" s="16"/>
      <c r="E38" s="16" t="s">
        <v>228</v>
      </c>
      <c r="F38" s="16" t="s">
        <v>113</v>
      </c>
    </row>
    <row r="39" spans="1:28" x14ac:dyDescent="0.2">
      <c r="A39" s="15" t="s">
        <v>149</v>
      </c>
      <c r="B39" s="16" t="s">
        <v>229</v>
      </c>
      <c r="C39" s="16" t="s">
        <v>151</v>
      </c>
      <c r="D39" s="16"/>
      <c r="E39" s="16" t="s">
        <v>230</v>
      </c>
      <c r="F39" s="16" t="s">
        <v>113</v>
      </c>
    </row>
    <row r="40" spans="1:28" x14ac:dyDescent="0.2">
      <c r="A40" s="15" t="s">
        <v>149</v>
      </c>
      <c r="B40" s="16" t="s">
        <v>231</v>
      </c>
      <c r="C40" s="16" t="s">
        <v>151</v>
      </c>
      <c r="D40" s="16"/>
      <c r="E40" s="16" t="s">
        <v>232</v>
      </c>
      <c r="F40" s="16" t="s">
        <v>113</v>
      </c>
    </row>
    <row r="41" spans="1:28" x14ac:dyDescent="0.2">
      <c r="A41" s="15" t="s">
        <v>149</v>
      </c>
      <c r="B41" s="16" t="s">
        <v>233</v>
      </c>
      <c r="C41" s="16" t="s">
        <v>151</v>
      </c>
      <c r="D41" s="16"/>
      <c r="E41" s="16" t="s">
        <v>234</v>
      </c>
      <c r="F41" s="16" t="s">
        <v>113</v>
      </c>
    </row>
    <row r="42" spans="1:28" x14ac:dyDescent="0.2">
      <c r="A42" s="15" t="s">
        <v>149</v>
      </c>
      <c r="B42" s="16" t="s">
        <v>235</v>
      </c>
      <c r="C42" s="16" t="s">
        <v>151</v>
      </c>
      <c r="D42" s="16"/>
      <c r="E42" s="16" t="s">
        <v>236</v>
      </c>
      <c r="F42" s="16" t="s">
        <v>113</v>
      </c>
    </row>
    <row r="43" spans="1:28" x14ac:dyDescent="0.2">
      <c r="A43" s="15" t="s">
        <v>149</v>
      </c>
      <c r="B43" s="16" t="s">
        <v>237</v>
      </c>
      <c r="C43" s="16" t="s">
        <v>151</v>
      </c>
      <c r="D43" s="16"/>
      <c r="E43" s="16" t="s">
        <v>238</v>
      </c>
      <c r="F43" s="16" t="s">
        <v>113</v>
      </c>
    </row>
    <row r="44" spans="1:28" x14ac:dyDescent="0.2">
      <c r="A44" s="15" t="s">
        <v>149</v>
      </c>
      <c r="B44" s="16" t="s">
        <v>239</v>
      </c>
      <c r="C44" s="16" t="s">
        <v>151</v>
      </c>
      <c r="D44" s="16"/>
      <c r="E44" s="16" t="s">
        <v>240</v>
      </c>
      <c r="F44" s="16" t="s">
        <v>113</v>
      </c>
    </row>
    <row r="45" spans="1:28" x14ac:dyDescent="0.2">
      <c r="A45" s="15" t="s">
        <v>149</v>
      </c>
      <c r="B45" s="16" t="s">
        <v>241</v>
      </c>
      <c r="C45" s="16" t="s">
        <v>151</v>
      </c>
      <c r="D45" s="16"/>
      <c r="E45" s="16" t="s">
        <v>242</v>
      </c>
      <c r="F45" s="16" t="s">
        <v>113</v>
      </c>
    </row>
    <row r="46" spans="1:28" x14ac:dyDescent="0.2">
      <c r="A46" s="15" t="s">
        <v>149</v>
      </c>
      <c r="B46" s="16" t="s">
        <v>243</v>
      </c>
      <c r="C46" s="16" t="s">
        <v>151</v>
      </c>
      <c r="D46" s="16"/>
      <c r="E46" s="16" t="s">
        <v>244</v>
      </c>
      <c r="F46" s="16" t="s">
        <v>113</v>
      </c>
    </row>
    <row r="47" spans="1:28" x14ac:dyDescent="0.2">
      <c r="A47" s="15" t="s">
        <v>149</v>
      </c>
      <c r="B47" s="16" t="s">
        <v>541</v>
      </c>
      <c r="C47" s="16" t="s">
        <v>151</v>
      </c>
      <c r="D47" s="16"/>
      <c r="E47" s="16" t="s">
        <v>543</v>
      </c>
      <c r="F47" s="16"/>
    </row>
    <row r="48" spans="1:28" x14ac:dyDescent="0.2">
      <c r="A48" s="15" t="s">
        <v>149</v>
      </c>
      <c r="B48" s="16" t="s">
        <v>245</v>
      </c>
      <c r="C48" s="16" t="s">
        <v>151</v>
      </c>
      <c r="D48" s="16" t="s">
        <v>76</v>
      </c>
      <c r="E48" s="16" t="s">
        <v>246</v>
      </c>
      <c r="F48" s="16" t="s">
        <v>113</v>
      </c>
      <c r="G48" s="16"/>
      <c r="H48" s="16" t="s">
        <v>113</v>
      </c>
      <c r="I48" s="16" t="s">
        <v>113</v>
      </c>
      <c r="J48" s="16" t="s">
        <v>113</v>
      </c>
      <c r="K48" s="14" t="s">
        <v>113</v>
      </c>
      <c r="L48" s="14" t="s">
        <v>113</v>
      </c>
      <c r="M48" s="14" t="s">
        <v>113</v>
      </c>
      <c r="N48" s="14" t="s">
        <v>113</v>
      </c>
      <c r="O48" s="14" t="s">
        <v>113</v>
      </c>
      <c r="P48" s="14" t="s">
        <v>113</v>
      </c>
      <c r="Q48" s="14" t="s">
        <v>113</v>
      </c>
    </row>
    <row r="49" spans="1:28" x14ac:dyDescent="0.2">
      <c r="A49" s="15" t="s">
        <v>149</v>
      </c>
      <c r="B49" s="16" t="s">
        <v>247</v>
      </c>
      <c r="C49" s="16" t="s">
        <v>151</v>
      </c>
      <c r="D49" s="16" t="s">
        <v>76</v>
      </c>
      <c r="E49" s="16" t="s">
        <v>248</v>
      </c>
      <c r="F49" s="16" t="s">
        <v>113</v>
      </c>
      <c r="G49" s="16"/>
      <c r="H49" s="16" t="s">
        <v>113</v>
      </c>
      <c r="I49" s="16" t="s">
        <v>113</v>
      </c>
      <c r="J49" s="16" t="s">
        <v>113</v>
      </c>
      <c r="K49" s="14" t="s">
        <v>113</v>
      </c>
      <c r="L49" s="14" t="s">
        <v>113</v>
      </c>
      <c r="M49" s="14" t="s">
        <v>113</v>
      </c>
      <c r="N49" s="14" t="s">
        <v>113</v>
      </c>
      <c r="O49" s="14" t="s">
        <v>113</v>
      </c>
      <c r="P49" s="14" t="s">
        <v>113</v>
      </c>
      <c r="Q49" s="14" t="s">
        <v>113</v>
      </c>
      <c r="S49" s="20" t="s">
        <v>249</v>
      </c>
      <c r="T49" s="20" t="s">
        <v>250</v>
      </c>
      <c r="U49" s="20" t="s">
        <v>251</v>
      </c>
      <c r="V49" s="20" t="s">
        <v>252</v>
      </c>
      <c r="W49" s="20" t="s">
        <v>253</v>
      </c>
      <c r="X49" s="20" t="s">
        <v>254</v>
      </c>
      <c r="Y49" s="20" t="s">
        <v>255</v>
      </c>
      <c r="Z49" s="20" t="s">
        <v>256</v>
      </c>
      <c r="AA49" s="20" t="s">
        <v>257</v>
      </c>
      <c r="AB49" s="20" t="s">
        <v>258</v>
      </c>
    </row>
    <row r="50" spans="1:28" x14ac:dyDescent="0.2">
      <c r="A50" s="15" t="s">
        <v>149</v>
      </c>
      <c r="B50" s="16" t="s">
        <v>259</v>
      </c>
      <c r="C50" s="16" t="s">
        <v>151</v>
      </c>
      <c r="D50" s="16" t="s">
        <v>76</v>
      </c>
      <c r="E50" s="16" t="s">
        <v>260</v>
      </c>
      <c r="F50" s="16" t="s">
        <v>113</v>
      </c>
      <c r="G50" s="21"/>
      <c r="H50" s="21" t="s">
        <v>113</v>
      </c>
      <c r="I50" s="21" t="s">
        <v>113</v>
      </c>
      <c r="J50" s="21" t="s">
        <v>113</v>
      </c>
      <c r="K50" s="14" t="s">
        <v>113</v>
      </c>
      <c r="L50" s="14" t="s">
        <v>113</v>
      </c>
      <c r="M50" s="14" t="s">
        <v>113</v>
      </c>
      <c r="N50" s="14" t="s">
        <v>113</v>
      </c>
      <c r="O50" s="14" t="s">
        <v>113</v>
      </c>
      <c r="P50" s="14" t="s">
        <v>113</v>
      </c>
      <c r="Q50" s="14" t="s">
        <v>113</v>
      </c>
      <c r="S50" s="22" t="str">
        <f>IF(AND(H51="",H52="",H53="",H54="",H55="",H56=""),"Leer","Vorhanden")</f>
        <v>Leer</v>
      </c>
      <c r="T50" s="22" t="str">
        <f>IF(AND(I51="",I52="",I53="",I54="",I55="",I56=""),"Leer","Vorhanden")</f>
        <v>Leer</v>
      </c>
      <c r="U50" s="22" t="str">
        <f>IF(AND(J51="",J52="",J53="",J54="",J55="",J56=""),"Leer","Vorhanden")</f>
        <v>Leer</v>
      </c>
      <c r="V50" s="22" t="str">
        <f>IF(AND(K51="",K52="",K53="",K54="",K55="",K56=""),"Leer","Vorhanden")</f>
        <v>Leer</v>
      </c>
      <c r="W50" s="22" t="str">
        <f>IF(AND(L51="",L52="",L53="",L54="",L55="",L56=""),"Leer","Vorhanden")</f>
        <v>Leer</v>
      </c>
      <c r="X50" s="22" t="str">
        <f>IF(AND(H59="",H60="",H61="",H62="",H63="",H64=""),"Leer","Vorhanden")</f>
        <v>Leer</v>
      </c>
      <c r="Y50" s="22" t="str">
        <f>IF(AND(I59="",I60="",I61="",I62="",I63="",I64=""),"Leer","Vorhanden")</f>
        <v>Leer</v>
      </c>
      <c r="Z50" s="22" t="str">
        <f>IF(AND(J59="",J60="",J61="",J62="",J63="",J64=""),"Leer","Vorhanden")</f>
        <v>Leer</v>
      </c>
      <c r="AA50" s="22" t="str">
        <f>IF(AND(K59="",K60="",K61="",K62="",K63="",K64=""),"Leer","Vorhanden")</f>
        <v>Leer</v>
      </c>
      <c r="AB50" s="22" t="str">
        <f>IF(AND(L59="",L60="",L61="",L62="",L63="",L64=""),"Leer","Vorhanden")</f>
        <v>Leer</v>
      </c>
    </row>
    <row r="51" spans="1:28" x14ac:dyDescent="0.2">
      <c r="A51" s="15" t="s">
        <v>149</v>
      </c>
      <c r="B51" s="16" t="s">
        <v>261</v>
      </c>
      <c r="C51" s="16" t="s">
        <v>151</v>
      </c>
      <c r="D51" s="16" t="s">
        <v>77</v>
      </c>
      <c r="E51" s="16" t="s">
        <v>262</v>
      </c>
      <c r="F51" s="16" t="s">
        <v>113</v>
      </c>
      <c r="G51" s="21"/>
      <c r="H51" s="16" t="s">
        <v>113</v>
      </c>
      <c r="I51" s="16" t="s">
        <v>113</v>
      </c>
      <c r="J51" s="16" t="s">
        <v>113</v>
      </c>
      <c r="K51" s="16" t="s">
        <v>113</v>
      </c>
      <c r="L51" s="16" t="s">
        <v>113</v>
      </c>
      <c r="M51" s="23" t="s">
        <v>113</v>
      </c>
      <c r="N51" s="23" t="s">
        <v>113</v>
      </c>
      <c r="O51" s="23" t="s">
        <v>113</v>
      </c>
      <c r="P51" s="23" t="s">
        <v>113</v>
      </c>
      <c r="Q51" s="23" t="s">
        <v>113</v>
      </c>
      <c r="S51" s="24" t="str">
        <f t="shared" ref="S51:W56" si="0">IF(H51="","",H51)</f>
        <v/>
      </c>
      <c r="T51" s="24" t="str">
        <f t="shared" si="0"/>
        <v/>
      </c>
      <c r="U51" s="24" t="str">
        <f t="shared" si="0"/>
        <v/>
      </c>
      <c r="V51" s="24" t="str">
        <f t="shared" si="0"/>
        <v/>
      </c>
      <c r="W51" s="24" t="str">
        <f t="shared" si="0"/>
        <v/>
      </c>
      <c r="X51" s="24" t="str">
        <f t="shared" ref="X51:AB56" si="1">IF(H59="","",H59)</f>
        <v/>
      </c>
      <c r="Y51" s="24" t="str">
        <f t="shared" si="1"/>
        <v/>
      </c>
      <c r="Z51" s="24" t="str">
        <f t="shared" si="1"/>
        <v/>
      </c>
      <c r="AA51" s="24" t="str">
        <f t="shared" si="1"/>
        <v/>
      </c>
      <c r="AB51" s="24" t="str">
        <f t="shared" si="1"/>
        <v/>
      </c>
    </row>
    <row r="52" spans="1:28" x14ac:dyDescent="0.2">
      <c r="A52" s="15" t="s">
        <v>149</v>
      </c>
      <c r="B52" s="16" t="s">
        <v>263</v>
      </c>
      <c r="C52" s="16" t="s">
        <v>151</v>
      </c>
      <c r="D52" s="16" t="s">
        <v>77</v>
      </c>
      <c r="E52" s="16" t="s">
        <v>264</v>
      </c>
      <c r="F52" s="16" t="s">
        <v>113</v>
      </c>
      <c r="G52" s="21"/>
      <c r="H52" s="16" t="s">
        <v>113</v>
      </c>
      <c r="I52" s="16" t="s">
        <v>113</v>
      </c>
      <c r="J52" s="16" t="s">
        <v>113</v>
      </c>
      <c r="K52" s="16" t="s">
        <v>113</v>
      </c>
      <c r="L52" s="16" t="s">
        <v>113</v>
      </c>
      <c r="M52" s="23" t="s">
        <v>113</v>
      </c>
      <c r="N52" s="23" t="s">
        <v>113</v>
      </c>
      <c r="O52" s="23" t="s">
        <v>113</v>
      </c>
      <c r="P52" s="23" t="s">
        <v>113</v>
      </c>
      <c r="Q52" s="23" t="s">
        <v>113</v>
      </c>
      <c r="S52" s="24" t="str">
        <f t="shared" si="0"/>
        <v/>
      </c>
      <c r="T52" s="24" t="str">
        <f t="shared" si="0"/>
        <v/>
      </c>
      <c r="U52" s="24" t="str">
        <f t="shared" si="0"/>
        <v/>
      </c>
      <c r="V52" s="24" t="str">
        <f t="shared" si="0"/>
        <v/>
      </c>
      <c r="W52" s="24" t="str">
        <f t="shared" si="0"/>
        <v/>
      </c>
      <c r="X52" s="24" t="str">
        <f t="shared" si="1"/>
        <v/>
      </c>
      <c r="Y52" s="24" t="str">
        <f t="shared" si="1"/>
        <v/>
      </c>
      <c r="Z52" s="24" t="str">
        <f t="shared" si="1"/>
        <v/>
      </c>
      <c r="AA52" s="24" t="str">
        <f t="shared" si="1"/>
        <v/>
      </c>
      <c r="AB52" s="24" t="str">
        <f t="shared" si="1"/>
        <v/>
      </c>
    </row>
    <row r="53" spans="1:28" x14ac:dyDescent="0.2">
      <c r="A53" s="15" t="s">
        <v>149</v>
      </c>
      <c r="B53" s="16" t="s">
        <v>265</v>
      </c>
      <c r="C53" s="16" t="s">
        <v>151</v>
      </c>
      <c r="D53" s="16" t="s">
        <v>77</v>
      </c>
      <c r="E53" s="16" t="s">
        <v>266</v>
      </c>
      <c r="F53" s="16" t="s">
        <v>113</v>
      </c>
      <c r="G53" s="21"/>
      <c r="H53" s="16" t="s">
        <v>113</v>
      </c>
      <c r="I53" s="16" t="s">
        <v>113</v>
      </c>
      <c r="J53" s="16" t="s">
        <v>113</v>
      </c>
      <c r="K53" s="16" t="s">
        <v>113</v>
      </c>
      <c r="L53" s="16" t="s">
        <v>113</v>
      </c>
      <c r="M53" s="23" t="s">
        <v>113</v>
      </c>
      <c r="N53" s="23" t="s">
        <v>113</v>
      </c>
      <c r="O53" s="23" t="s">
        <v>113</v>
      </c>
      <c r="P53" s="23" t="s">
        <v>113</v>
      </c>
      <c r="Q53" s="23" t="s">
        <v>113</v>
      </c>
      <c r="S53" s="24" t="str">
        <f t="shared" si="0"/>
        <v/>
      </c>
      <c r="T53" s="24" t="str">
        <f t="shared" si="0"/>
        <v/>
      </c>
      <c r="U53" s="24" t="str">
        <f t="shared" si="0"/>
        <v/>
      </c>
      <c r="V53" s="24" t="str">
        <f t="shared" si="0"/>
        <v/>
      </c>
      <c r="W53" s="24" t="str">
        <f t="shared" si="0"/>
        <v/>
      </c>
      <c r="X53" s="24" t="str">
        <f t="shared" si="1"/>
        <v/>
      </c>
      <c r="Y53" s="24" t="str">
        <f t="shared" si="1"/>
        <v/>
      </c>
      <c r="Z53" s="24" t="str">
        <f t="shared" si="1"/>
        <v/>
      </c>
      <c r="AA53" s="24" t="str">
        <f t="shared" si="1"/>
        <v/>
      </c>
      <c r="AB53" s="24" t="str">
        <f t="shared" si="1"/>
        <v/>
      </c>
    </row>
    <row r="54" spans="1:28" x14ac:dyDescent="0.2">
      <c r="A54" s="15" t="s">
        <v>149</v>
      </c>
      <c r="B54" s="16" t="s">
        <v>660</v>
      </c>
      <c r="C54" s="16" t="s">
        <v>151</v>
      </c>
      <c r="D54" s="16" t="s">
        <v>77</v>
      </c>
      <c r="E54" s="16" t="s">
        <v>579</v>
      </c>
      <c r="F54" s="16"/>
      <c r="G54" s="21"/>
      <c r="H54" s="16"/>
      <c r="I54" s="16"/>
      <c r="J54" s="16"/>
      <c r="K54" s="16"/>
      <c r="L54" s="16"/>
      <c r="M54" s="23"/>
      <c r="N54" s="23"/>
      <c r="O54" s="23"/>
      <c r="P54" s="23"/>
      <c r="Q54" s="23"/>
      <c r="S54" s="24" t="str">
        <f t="shared" ref="S54:W55" si="2">IF(H54="","",H54)</f>
        <v/>
      </c>
      <c r="T54" s="24" t="str">
        <f t="shared" si="2"/>
        <v/>
      </c>
      <c r="U54" s="24" t="str">
        <f t="shared" si="2"/>
        <v/>
      </c>
      <c r="V54" s="24" t="str">
        <f t="shared" si="2"/>
        <v/>
      </c>
      <c r="W54" s="24" t="str">
        <f t="shared" si="2"/>
        <v/>
      </c>
      <c r="X54" s="24" t="str">
        <f t="shared" si="1"/>
        <v/>
      </c>
      <c r="Y54" s="24" t="str">
        <f t="shared" si="1"/>
        <v/>
      </c>
      <c r="Z54" s="24" t="str">
        <f t="shared" si="1"/>
        <v/>
      </c>
      <c r="AA54" s="24" t="str">
        <f t="shared" si="1"/>
        <v/>
      </c>
      <c r="AB54" s="24" t="str">
        <f t="shared" si="1"/>
        <v/>
      </c>
    </row>
    <row r="55" spans="1:28" x14ac:dyDescent="0.2">
      <c r="A55" s="15" t="s">
        <v>149</v>
      </c>
      <c r="B55" s="16" t="s">
        <v>661</v>
      </c>
      <c r="C55" s="16" t="s">
        <v>151</v>
      </c>
      <c r="D55" s="16" t="s">
        <v>77</v>
      </c>
      <c r="E55" s="16" t="s">
        <v>580</v>
      </c>
      <c r="F55" s="16"/>
      <c r="G55" s="21"/>
      <c r="H55" s="16"/>
      <c r="I55" s="16"/>
      <c r="J55" s="16"/>
      <c r="K55" s="16"/>
      <c r="L55" s="16"/>
      <c r="M55" s="23"/>
      <c r="N55" s="23"/>
      <c r="O55" s="23"/>
      <c r="P55" s="23"/>
      <c r="Q55" s="23"/>
      <c r="S55" s="24" t="str">
        <f t="shared" si="2"/>
        <v/>
      </c>
      <c r="T55" s="24" t="str">
        <f t="shared" si="2"/>
        <v/>
      </c>
      <c r="U55" s="24" t="str">
        <f t="shared" si="2"/>
        <v/>
      </c>
      <c r="V55" s="24" t="str">
        <f t="shared" si="2"/>
        <v/>
      </c>
      <c r="W55" s="24" t="str">
        <f t="shared" si="2"/>
        <v/>
      </c>
      <c r="X55" s="24" t="str">
        <f t="shared" si="1"/>
        <v/>
      </c>
      <c r="Y55" s="24" t="str">
        <f t="shared" si="1"/>
        <v/>
      </c>
      <c r="Z55" s="24" t="str">
        <f t="shared" si="1"/>
        <v/>
      </c>
      <c r="AA55" s="24" t="str">
        <f t="shared" si="1"/>
        <v/>
      </c>
      <c r="AB55" s="24" t="str">
        <f t="shared" si="1"/>
        <v/>
      </c>
    </row>
    <row r="56" spans="1:28" x14ac:dyDescent="0.2">
      <c r="A56" s="15" t="s">
        <v>149</v>
      </c>
      <c r="B56" s="16" t="s">
        <v>267</v>
      </c>
      <c r="C56" s="16" t="s">
        <v>151</v>
      </c>
      <c r="D56" s="16" t="s">
        <v>77</v>
      </c>
      <c r="E56" s="16" t="s">
        <v>268</v>
      </c>
      <c r="F56" s="16" t="s">
        <v>113</v>
      </c>
      <c r="G56" s="21"/>
      <c r="H56" s="16" t="s">
        <v>113</v>
      </c>
      <c r="I56" s="16" t="s">
        <v>113</v>
      </c>
      <c r="J56" s="16" t="s">
        <v>113</v>
      </c>
      <c r="K56" s="16" t="s">
        <v>113</v>
      </c>
      <c r="L56" s="16" t="s">
        <v>113</v>
      </c>
      <c r="M56" s="23" t="s">
        <v>113</v>
      </c>
      <c r="N56" s="23" t="s">
        <v>113</v>
      </c>
      <c r="O56" s="23" t="s">
        <v>113</v>
      </c>
      <c r="P56" s="23" t="s">
        <v>113</v>
      </c>
      <c r="Q56" s="23" t="s">
        <v>113</v>
      </c>
      <c r="S56" s="24" t="str">
        <f t="shared" si="0"/>
        <v/>
      </c>
      <c r="T56" s="24" t="str">
        <f t="shared" si="0"/>
        <v/>
      </c>
      <c r="U56" s="24" t="str">
        <f t="shared" si="0"/>
        <v/>
      </c>
      <c r="V56" s="24" t="str">
        <f t="shared" si="0"/>
        <v/>
      </c>
      <c r="W56" s="24" t="str">
        <f t="shared" si="0"/>
        <v/>
      </c>
      <c r="X56" s="24" t="str">
        <f t="shared" si="1"/>
        <v/>
      </c>
      <c r="Y56" s="24" t="str">
        <f t="shared" si="1"/>
        <v/>
      </c>
      <c r="Z56" s="24" t="str">
        <f t="shared" si="1"/>
        <v/>
      </c>
      <c r="AA56" s="24" t="str">
        <f t="shared" si="1"/>
        <v/>
      </c>
      <c r="AB56" s="24" t="str">
        <f t="shared" si="1"/>
        <v/>
      </c>
    </row>
    <row r="57" spans="1:28" x14ac:dyDescent="0.2">
      <c r="A57" s="15" t="s">
        <v>149</v>
      </c>
      <c r="B57" s="16" t="s">
        <v>532</v>
      </c>
      <c r="C57" s="16" t="s">
        <v>151</v>
      </c>
      <c r="D57" s="16"/>
      <c r="E57" s="16" t="s">
        <v>536</v>
      </c>
      <c r="F57" s="16"/>
      <c r="G57" s="3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28" x14ac:dyDescent="0.2">
      <c r="A58" s="15" t="s">
        <v>149</v>
      </c>
      <c r="B58" s="16" t="s">
        <v>535</v>
      </c>
      <c r="C58" s="16" t="s">
        <v>151</v>
      </c>
      <c r="D58" s="16"/>
      <c r="E58" s="16" t="s">
        <v>539</v>
      </c>
      <c r="F58" s="16"/>
      <c r="G58" s="34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28" x14ac:dyDescent="0.2">
      <c r="A59" s="15" t="s">
        <v>149</v>
      </c>
      <c r="B59" s="16" t="s">
        <v>151</v>
      </c>
      <c r="C59" s="16" t="s">
        <v>269</v>
      </c>
      <c r="D59" s="16" t="s">
        <v>77</v>
      </c>
      <c r="E59" s="16" t="s">
        <v>270</v>
      </c>
      <c r="F59" s="16" t="s">
        <v>113</v>
      </c>
      <c r="G59" s="21"/>
      <c r="H59" s="16" t="s">
        <v>113</v>
      </c>
      <c r="I59" s="16" t="s">
        <v>113</v>
      </c>
      <c r="J59" s="16" t="s">
        <v>113</v>
      </c>
      <c r="K59" s="16" t="s">
        <v>113</v>
      </c>
      <c r="L59" s="16" t="s">
        <v>113</v>
      </c>
      <c r="M59" s="14" t="s">
        <v>113</v>
      </c>
      <c r="N59" s="14" t="s">
        <v>113</v>
      </c>
      <c r="O59" s="14" t="s">
        <v>113</v>
      </c>
      <c r="P59" s="14" t="s">
        <v>113</v>
      </c>
      <c r="Q59" s="14" t="s">
        <v>113</v>
      </c>
    </row>
    <row r="60" spans="1:28" x14ac:dyDescent="0.2">
      <c r="A60" s="15" t="s">
        <v>149</v>
      </c>
      <c r="B60" s="16" t="s">
        <v>151</v>
      </c>
      <c r="C60" s="16" t="s">
        <v>271</v>
      </c>
      <c r="D60" s="16" t="s">
        <v>77</v>
      </c>
      <c r="E60" s="16" t="s">
        <v>272</v>
      </c>
      <c r="F60" s="16" t="s">
        <v>113</v>
      </c>
      <c r="G60" s="21"/>
      <c r="H60" s="16" t="s">
        <v>113</v>
      </c>
      <c r="I60" s="16" t="s">
        <v>113</v>
      </c>
      <c r="J60" s="16" t="s">
        <v>113</v>
      </c>
      <c r="K60" s="16" t="s">
        <v>113</v>
      </c>
      <c r="L60" s="16" t="s">
        <v>113</v>
      </c>
      <c r="M60" s="14" t="s">
        <v>113</v>
      </c>
      <c r="N60" s="14" t="s">
        <v>113</v>
      </c>
      <c r="O60" s="14" t="s">
        <v>113</v>
      </c>
      <c r="P60" s="14" t="s">
        <v>113</v>
      </c>
      <c r="Q60" s="14" t="s">
        <v>113</v>
      </c>
    </row>
    <row r="61" spans="1:28" x14ac:dyDescent="0.2">
      <c r="A61" s="15" t="s">
        <v>149</v>
      </c>
      <c r="B61" s="16" t="s">
        <v>151</v>
      </c>
      <c r="C61" s="16" t="s">
        <v>273</v>
      </c>
      <c r="D61" s="16" t="s">
        <v>77</v>
      </c>
      <c r="E61" s="16" t="s">
        <v>274</v>
      </c>
      <c r="F61" s="16" t="s">
        <v>113</v>
      </c>
      <c r="G61" s="21"/>
      <c r="H61" s="16" t="s">
        <v>113</v>
      </c>
      <c r="I61" s="16" t="s">
        <v>113</v>
      </c>
      <c r="J61" s="16" t="s">
        <v>113</v>
      </c>
      <c r="K61" s="16" t="s">
        <v>113</v>
      </c>
      <c r="L61" s="16" t="s">
        <v>113</v>
      </c>
      <c r="M61" s="14" t="s">
        <v>113</v>
      </c>
      <c r="N61" s="14" t="s">
        <v>113</v>
      </c>
      <c r="O61" s="14" t="s">
        <v>113</v>
      </c>
      <c r="P61" s="14" t="s">
        <v>113</v>
      </c>
      <c r="Q61" s="14" t="s">
        <v>113</v>
      </c>
    </row>
    <row r="62" spans="1:28" x14ac:dyDescent="0.2">
      <c r="A62" s="15" t="s">
        <v>149</v>
      </c>
      <c r="B62" s="16" t="s">
        <v>151</v>
      </c>
      <c r="C62" s="16" t="s">
        <v>658</v>
      </c>
      <c r="D62" s="16" t="s">
        <v>77</v>
      </c>
      <c r="E62" s="16" t="s">
        <v>577</v>
      </c>
      <c r="F62" s="16"/>
      <c r="G62" s="21"/>
      <c r="H62" s="16"/>
      <c r="I62" s="16"/>
      <c r="J62" s="16"/>
      <c r="K62" s="16"/>
      <c r="L62" s="16"/>
    </row>
    <row r="63" spans="1:28" x14ac:dyDescent="0.2">
      <c r="A63" s="15" t="s">
        <v>149</v>
      </c>
      <c r="B63" s="16" t="s">
        <v>151</v>
      </c>
      <c r="C63" s="16" t="s">
        <v>659</v>
      </c>
      <c r="D63" s="16" t="s">
        <v>77</v>
      </c>
      <c r="E63" s="16" t="s">
        <v>578</v>
      </c>
      <c r="F63" s="16"/>
      <c r="G63" s="21"/>
      <c r="H63" s="16"/>
      <c r="I63" s="16"/>
      <c r="J63" s="16"/>
      <c r="K63" s="16"/>
      <c r="L63" s="16"/>
    </row>
    <row r="64" spans="1:28" x14ac:dyDescent="0.2">
      <c r="A64" s="15" t="s">
        <v>149</v>
      </c>
      <c r="B64" s="16" t="s">
        <v>151</v>
      </c>
      <c r="C64" s="16" t="s">
        <v>275</v>
      </c>
      <c r="D64" s="16" t="s">
        <v>77</v>
      </c>
      <c r="E64" s="16" t="s">
        <v>276</v>
      </c>
      <c r="F64" s="16" t="s">
        <v>113</v>
      </c>
      <c r="G64" s="16"/>
      <c r="H64" s="16" t="s">
        <v>113</v>
      </c>
      <c r="I64" s="16" t="s">
        <v>113</v>
      </c>
      <c r="J64" s="16" t="s">
        <v>113</v>
      </c>
      <c r="K64" s="16" t="s">
        <v>113</v>
      </c>
      <c r="L64" s="16" t="s">
        <v>113</v>
      </c>
      <c r="M64" s="14" t="s">
        <v>113</v>
      </c>
      <c r="N64" s="14" t="s">
        <v>113</v>
      </c>
      <c r="O64" s="14" t="s">
        <v>113</v>
      </c>
      <c r="P64" s="14" t="s">
        <v>113</v>
      </c>
      <c r="Q64" s="14" t="s">
        <v>113</v>
      </c>
    </row>
    <row r="65" spans="1:17" x14ac:dyDescent="0.2">
      <c r="A65" s="15" t="s">
        <v>149</v>
      </c>
      <c r="B65" s="16" t="s">
        <v>151</v>
      </c>
      <c r="C65" s="16" t="s">
        <v>531</v>
      </c>
      <c r="D65" s="16"/>
      <c r="E65" s="16" t="s">
        <v>537</v>
      </c>
      <c r="F65" s="16"/>
      <c r="G65" s="23"/>
      <c r="H65" s="23"/>
      <c r="I65" s="23"/>
      <c r="J65" s="23"/>
      <c r="K65" s="23"/>
      <c r="L65" s="23"/>
      <c r="M65" s="23"/>
    </row>
    <row r="66" spans="1:17" x14ac:dyDescent="0.2">
      <c r="A66" s="15" t="s">
        <v>149</v>
      </c>
      <c r="B66" s="16" t="s">
        <v>151</v>
      </c>
      <c r="C66" s="16" t="s">
        <v>534</v>
      </c>
      <c r="D66" s="16"/>
      <c r="E66" s="16" t="s">
        <v>538</v>
      </c>
      <c r="F66" s="16"/>
      <c r="G66" s="23"/>
      <c r="H66" s="23"/>
      <c r="I66" s="23"/>
      <c r="J66" s="23"/>
      <c r="K66" s="23"/>
      <c r="L66" s="23"/>
      <c r="M66" s="23"/>
    </row>
    <row r="67" spans="1:17" x14ac:dyDescent="0.2">
      <c r="A67" s="15" t="s">
        <v>149</v>
      </c>
      <c r="B67" s="16" t="s">
        <v>151</v>
      </c>
      <c r="C67" s="16" t="s">
        <v>151</v>
      </c>
      <c r="D67" s="16"/>
      <c r="E67" s="16" t="s">
        <v>277</v>
      </c>
      <c r="F67" s="16" t="s">
        <v>113</v>
      </c>
      <c r="G67" s="25" t="s">
        <v>533</v>
      </c>
      <c r="H67" s="25" t="s">
        <v>113</v>
      </c>
      <c r="I67" s="25" t="s">
        <v>113</v>
      </c>
      <c r="J67" s="25" t="s">
        <v>113</v>
      </c>
      <c r="K67" s="25" t="s">
        <v>113</v>
      </c>
      <c r="L67" s="25" t="s">
        <v>113</v>
      </c>
      <c r="M67" s="25" t="s">
        <v>113</v>
      </c>
      <c r="N67" s="25" t="s">
        <v>113</v>
      </c>
      <c r="O67" s="25" t="s">
        <v>113</v>
      </c>
      <c r="P67" s="25" t="s">
        <v>113</v>
      </c>
      <c r="Q67" s="25" t="s">
        <v>113</v>
      </c>
    </row>
    <row r="68" spans="1:17" x14ac:dyDescent="0.2">
      <c r="A68" s="15" t="s">
        <v>149</v>
      </c>
      <c r="B68" s="16" t="s">
        <v>151</v>
      </c>
      <c r="C68" s="16" t="s">
        <v>151</v>
      </c>
      <c r="D68" s="16"/>
      <c r="E68" s="16" t="s">
        <v>278</v>
      </c>
      <c r="F68" s="16" t="s">
        <v>113</v>
      </c>
      <c r="G68" s="16"/>
      <c r="H68" s="25" t="s">
        <v>113</v>
      </c>
      <c r="I68" s="25" t="s">
        <v>113</v>
      </c>
      <c r="J68" s="25" t="s">
        <v>113</v>
      </c>
      <c r="K68" s="25" t="s">
        <v>113</v>
      </c>
      <c r="L68" s="25" t="s">
        <v>113</v>
      </c>
      <c r="M68" s="25" t="s">
        <v>113</v>
      </c>
      <c r="N68" s="25" t="s">
        <v>113</v>
      </c>
      <c r="O68" s="25" t="s">
        <v>113</v>
      </c>
      <c r="P68" s="25" t="s">
        <v>113</v>
      </c>
      <c r="Q68" s="25" t="s">
        <v>113</v>
      </c>
    </row>
    <row r="69" spans="1:17" x14ac:dyDescent="0.2">
      <c r="A69" s="15" t="s">
        <v>149</v>
      </c>
      <c r="B69" s="16" t="s">
        <v>151</v>
      </c>
      <c r="C69" s="16" t="s">
        <v>151</v>
      </c>
      <c r="D69" s="16"/>
      <c r="E69" s="16" t="s">
        <v>279</v>
      </c>
      <c r="F69" s="16" t="s">
        <v>113</v>
      </c>
      <c r="G69" s="16"/>
      <c r="H69" s="25" t="s">
        <v>113</v>
      </c>
      <c r="I69" s="25" t="s">
        <v>113</v>
      </c>
      <c r="J69" s="25" t="s">
        <v>113</v>
      </c>
      <c r="K69" s="25" t="s">
        <v>113</v>
      </c>
      <c r="L69" s="25" t="s">
        <v>113</v>
      </c>
      <c r="M69" s="25" t="s">
        <v>113</v>
      </c>
      <c r="N69" s="25" t="s">
        <v>113</v>
      </c>
      <c r="O69" s="25" t="s">
        <v>113</v>
      </c>
      <c r="P69" s="25" t="s">
        <v>113</v>
      </c>
      <c r="Q69" s="25" t="s">
        <v>113</v>
      </c>
    </row>
    <row r="70" spans="1:17" x14ac:dyDescent="0.2">
      <c r="A70" s="15" t="s">
        <v>149</v>
      </c>
      <c r="B70" s="16" t="s">
        <v>151</v>
      </c>
      <c r="C70" s="16" t="s">
        <v>151</v>
      </c>
      <c r="D70" s="16"/>
      <c r="E70" s="16" t="s">
        <v>581</v>
      </c>
      <c r="F70" s="16"/>
      <c r="G70" s="16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x14ac:dyDescent="0.2">
      <c r="A71" s="15" t="s">
        <v>149</v>
      </c>
      <c r="B71" s="16" t="s">
        <v>151</v>
      </c>
      <c r="C71" s="16" t="s">
        <v>151</v>
      </c>
      <c r="D71" s="16"/>
      <c r="E71" s="16" t="s">
        <v>582</v>
      </c>
      <c r="F71" s="16"/>
      <c r="G71" s="16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x14ac:dyDescent="0.2">
      <c r="A72" s="15" t="s">
        <v>149</v>
      </c>
      <c r="B72" s="16" t="s">
        <v>151</v>
      </c>
      <c r="C72" s="16" t="s">
        <v>151</v>
      </c>
      <c r="D72" s="16"/>
      <c r="E72" s="16" t="s">
        <v>280</v>
      </c>
      <c r="F72" s="16" t="s">
        <v>113</v>
      </c>
      <c r="G72" s="16"/>
      <c r="H72" s="25" t="s">
        <v>113</v>
      </c>
      <c r="I72" s="25" t="s">
        <v>113</v>
      </c>
      <c r="J72" s="25" t="s">
        <v>113</v>
      </c>
      <c r="K72" s="25" t="s">
        <v>113</v>
      </c>
      <c r="L72" s="25" t="s">
        <v>113</v>
      </c>
      <c r="M72" s="25" t="s">
        <v>113</v>
      </c>
      <c r="N72" s="25" t="s">
        <v>113</v>
      </c>
      <c r="O72" s="25" t="s">
        <v>113</v>
      </c>
      <c r="P72" s="25" t="s">
        <v>113</v>
      </c>
      <c r="Q72" s="25" t="s">
        <v>113</v>
      </c>
    </row>
    <row r="73" spans="1:17" x14ac:dyDescent="0.2">
      <c r="A73" s="15" t="s">
        <v>149</v>
      </c>
      <c r="B73" s="16" t="s">
        <v>151</v>
      </c>
      <c r="C73" s="16" t="s">
        <v>151</v>
      </c>
      <c r="D73" s="16"/>
      <c r="E73" s="16" t="s">
        <v>281</v>
      </c>
      <c r="F73" s="16" t="s">
        <v>113</v>
      </c>
      <c r="G73" s="25">
        <v>1</v>
      </c>
      <c r="H73" s="24" t="str">
        <f t="shared" ref="H73:Q73" si="3">IF(H67="","",H67)</f>
        <v/>
      </c>
      <c r="I73" s="24" t="str">
        <f t="shared" si="3"/>
        <v/>
      </c>
      <c r="J73" s="24" t="str">
        <f t="shared" si="3"/>
        <v/>
      </c>
      <c r="K73" s="24" t="str">
        <f t="shared" si="3"/>
        <v/>
      </c>
      <c r="L73" s="24" t="str">
        <f t="shared" si="3"/>
        <v/>
      </c>
      <c r="M73" s="24" t="str">
        <f t="shared" si="3"/>
        <v/>
      </c>
      <c r="N73" s="24" t="str">
        <f t="shared" si="3"/>
        <v/>
      </c>
      <c r="O73" s="24" t="str">
        <f t="shared" si="3"/>
        <v/>
      </c>
      <c r="P73" s="24" t="str">
        <f t="shared" si="3"/>
        <v/>
      </c>
      <c r="Q73" s="24" t="str">
        <f t="shared" si="3"/>
        <v/>
      </c>
    </row>
    <row r="74" spans="1:17" x14ac:dyDescent="0.2">
      <c r="A74" s="15" t="s">
        <v>149</v>
      </c>
      <c r="B74" s="16" t="s">
        <v>151</v>
      </c>
      <c r="C74" s="16" t="s">
        <v>151</v>
      </c>
      <c r="D74" s="16"/>
      <c r="E74" s="16" t="s">
        <v>282</v>
      </c>
      <c r="F74" s="16" t="s">
        <v>113</v>
      </c>
      <c r="G74" s="16"/>
      <c r="H74" s="24" t="str">
        <f t="shared" ref="H74:Q74" si="4">IF(H68="","",H68)</f>
        <v/>
      </c>
      <c r="I74" s="24" t="str">
        <f t="shared" si="4"/>
        <v/>
      </c>
      <c r="J74" s="24" t="str">
        <f t="shared" si="4"/>
        <v/>
      </c>
      <c r="K74" s="24" t="str">
        <f t="shared" si="4"/>
        <v/>
      </c>
      <c r="L74" s="24" t="str">
        <f t="shared" si="4"/>
        <v/>
      </c>
      <c r="M74" s="24" t="str">
        <f t="shared" si="4"/>
        <v/>
      </c>
      <c r="N74" s="24" t="str">
        <f t="shared" si="4"/>
        <v/>
      </c>
      <c r="O74" s="24" t="str">
        <f t="shared" si="4"/>
        <v/>
      </c>
      <c r="P74" s="24" t="str">
        <f t="shared" si="4"/>
        <v/>
      </c>
      <c r="Q74" s="24" t="str">
        <f t="shared" si="4"/>
        <v/>
      </c>
    </row>
    <row r="75" spans="1:17" x14ac:dyDescent="0.2">
      <c r="A75" s="15" t="s">
        <v>149</v>
      </c>
      <c r="B75" s="16" t="s">
        <v>151</v>
      </c>
      <c r="C75" s="16" t="s">
        <v>151</v>
      </c>
      <c r="D75" s="16"/>
      <c r="E75" s="16" t="s">
        <v>283</v>
      </c>
      <c r="F75" s="16" t="s">
        <v>113</v>
      </c>
      <c r="G75" s="16"/>
      <c r="H75" s="24" t="str">
        <f t="shared" ref="H75:Q75" si="5">IF(H69="","",H69)</f>
        <v/>
      </c>
      <c r="I75" s="24" t="str">
        <f t="shared" si="5"/>
        <v/>
      </c>
      <c r="J75" s="24" t="str">
        <f t="shared" si="5"/>
        <v/>
      </c>
      <c r="K75" s="24" t="str">
        <f t="shared" si="5"/>
        <v/>
      </c>
      <c r="L75" s="24" t="str">
        <f t="shared" si="5"/>
        <v/>
      </c>
      <c r="M75" s="24" t="str">
        <f t="shared" si="5"/>
        <v/>
      </c>
      <c r="N75" s="24" t="str">
        <f t="shared" si="5"/>
        <v/>
      </c>
      <c r="O75" s="24" t="str">
        <f t="shared" si="5"/>
        <v/>
      </c>
      <c r="P75" s="24" t="str">
        <f t="shared" si="5"/>
        <v/>
      </c>
      <c r="Q75" s="24" t="str">
        <f t="shared" si="5"/>
        <v/>
      </c>
    </row>
    <row r="76" spans="1:17" x14ac:dyDescent="0.2">
      <c r="A76" s="15" t="s">
        <v>149</v>
      </c>
      <c r="B76" s="16" t="s">
        <v>151</v>
      </c>
      <c r="C76" s="16" t="s">
        <v>151</v>
      </c>
      <c r="D76" s="16"/>
      <c r="E76" s="16" t="s">
        <v>583</v>
      </c>
      <c r="F76" s="16"/>
      <c r="G76" s="16"/>
      <c r="H76" s="24" t="str">
        <f t="shared" ref="H76:Q76" si="6">IF(H70="","",H70)</f>
        <v/>
      </c>
      <c r="I76" s="24" t="str">
        <f t="shared" si="6"/>
        <v/>
      </c>
      <c r="J76" s="24" t="str">
        <f t="shared" si="6"/>
        <v/>
      </c>
      <c r="K76" s="24" t="str">
        <f t="shared" si="6"/>
        <v/>
      </c>
      <c r="L76" s="24" t="str">
        <f t="shared" si="6"/>
        <v/>
      </c>
      <c r="M76" s="24" t="str">
        <f t="shared" si="6"/>
        <v/>
      </c>
      <c r="N76" s="24" t="str">
        <f t="shared" si="6"/>
        <v/>
      </c>
      <c r="O76" s="24" t="str">
        <f t="shared" si="6"/>
        <v/>
      </c>
      <c r="P76" s="24" t="str">
        <f t="shared" si="6"/>
        <v/>
      </c>
      <c r="Q76" s="24" t="str">
        <f t="shared" si="6"/>
        <v/>
      </c>
    </row>
    <row r="77" spans="1:17" x14ac:dyDescent="0.2">
      <c r="A77" s="15" t="s">
        <v>149</v>
      </c>
      <c r="B77" s="16" t="s">
        <v>151</v>
      </c>
      <c r="C77" s="16" t="s">
        <v>151</v>
      </c>
      <c r="D77" s="16"/>
      <c r="E77" s="16" t="s">
        <v>584</v>
      </c>
      <c r="F77" s="16"/>
      <c r="G77" s="16"/>
      <c r="H77" s="24" t="str">
        <f t="shared" ref="H77:Q77" si="7">IF(H71="","",H71)</f>
        <v/>
      </c>
      <c r="I77" s="24" t="str">
        <f t="shared" si="7"/>
        <v/>
      </c>
      <c r="J77" s="24" t="str">
        <f t="shared" si="7"/>
        <v/>
      </c>
      <c r="K77" s="24" t="str">
        <f t="shared" si="7"/>
        <v/>
      </c>
      <c r="L77" s="24" t="str">
        <f t="shared" si="7"/>
        <v/>
      </c>
      <c r="M77" s="24" t="str">
        <f t="shared" si="7"/>
        <v/>
      </c>
      <c r="N77" s="24" t="str">
        <f t="shared" si="7"/>
        <v/>
      </c>
      <c r="O77" s="24" t="str">
        <f t="shared" si="7"/>
        <v/>
      </c>
      <c r="P77" s="24" t="str">
        <f t="shared" si="7"/>
        <v/>
      </c>
      <c r="Q77" s="24" t="str">
        <f t="shared" si="7"/>
        <v/>
      </c>
    </row>
    <row r="78" spans="1:17" x14ac:dyDescent="0.2">
      <c r="A78" s="15" t="s">
        <v>149</v>
      </c>
      <c r="B78" s="16" t="s">
        <v>151</v>
      </c>
      <c r="C78" s="16" t="s">
        <v>151</v>
      </c>
      <c r="D78" s="16"/>
      <c r="E78" s="16" t="s">
        <v>284</v>
      </c>
      <c r="F78" s="16" t="s">
        <v>113</v>
      </c>
      <c r="G78" s="16"/>
      <c r="H78" s="24" t="str">
        <f t="shared" ref="H78:Q78" si="8">IF(H72="","",H72)</f>
        <v/>
      </c>
      <c r="I78" s="24" t="str">
        <f t="shared" si="8"/>
        <v/>
      </c>
      <c r="J78" s="24" t="str">
        <f t="shared" si="8"/>
        <v/>
      </c>
      <c r="K78" s="24" t="str">
        <f t="shared" si="8"/>
        <v/>
      </c>
      <c r="L78" s="24" t="str">
        <f t="shared" si="8"/>
        <v/>
      </c>
      <c r="M78" s="24" t="str">
        <f t="shared" si="8"/>
        <v/>
      </c>
      <c r="N78" s="24" t="str">
        <f t="shared" si="8"/>
        <v/>
      </c>
      <c r="O78" s="24" t="str">
        <f t="shared" si="8"/>
        <v/>
      </c>
      <c r="P78" s="24" t="str">
        <f t="shared" si="8"/>
        <v/>
      </c>
      <c r="Q78" s="24" t="str">
        <f t="shared" si="8"/>
        <v/>
      </c>
    </row>
    <row r="79" spans="1:17" x14ac:dyDescent="0.2">
      <c r="A79" s="15" t="s">
        <v>149</v>
      </c>
      <c r="B79" s="16" t="s">
        <v>151</v>
      </c>
      <c r="C79" s="16" t="s">
        <v>151</v>
      </c>
      <c r="D79" s="16"/>
      <c r="E79" s="16" t="s">
        <v>285</v>
      </c>
      <c r="F79" s="16" t="s">
        <v>113</v>
      </c>
      <c r="G79" s="25">
        <v>2</v>
      </c>
      <c r="H79" s="24" t="str">
        <f t="shared" ref="H79:Q79" si="9">IF(H67="","",H67)</f>
        <v/>
      </c>
      <c r="I79" s="24" t="str">
        <f t="shared" si="9"/>
        <v/>
      </c>
      <c r="J79" s="24" t="str">
        <f t="shared" si="9"/>
        <v/>
      </c>
      <c r="K79" s="24" t="str">
        <f t="shared" si="9"/>
        <v/>
      </c>
      <c r="L79" s="24" t="str">
        <f t="shared" si="9"/>
        <v/>
      </c>
      <c r="M79" s="24" t="str">
        <f t="shared" si="9"/>
        <v/>
      </c>
      <c r="N79" s="24" t="str">
        <f t="shared" si="9"/>
        <v/>
      </c>
      <c r="O79" s="24" t="str">
        <f t="shared" si="9"/>
        <v/>
      </c>
      <c r="P79" s="24" t="str">
        <f t="shared" si="9"/>
        <v/>
      </c>
      <c r="Q79" s="24" t="str">
        <f t="shared" si="9"/>
        <v/>
      </c>
    </row>
    <row r="80" spans="1:17" x14ac:dyDescent="0.2">
      <c r="A80" s="15" t="s">
        <v>149</v>
      </c>
      <c r="B80" s="16" t="s">
        <v>151</v>
      </c>
      <c r="C80" s="16" t="s">
        <v>151</v>
      </c>
      <c r="D80" s="16"/>
      <c r="E80" s="16" t="s">
        <v>286</v>
      </c>
      <c r="F80" s="16" t="s">
        <v>113</v>
      </c>
      <c r="G80" s="16"/>
      <c r="H80" s="24" t="str">
        <f t="shared" ref="H80:Q80" si="10">IF(H68="","",H68)</f>
        <v/>
      </c>
      <c r="I80" s="24" t="str">
        <f t="shared" si="10"/>
        <v/>
      </c>
      <c r="J80" s="24" t="str">
        <f t="shared" si="10"/>
        <v/>
      </c>
      <c r="K80" s="24" t="str">
        <f t="shared" si="10"/>
        <v/>
      </c>
      <c r="L80" s="24" t="str">
        <f t="shared" si="10"/>
        <v/>
      </c>
      <c r="M80" s="24" t="str">
        <f t="shared" si="10"/>
        <v/>
      </c>
      <c r="N80" s="24" t="str">
        <f t="shared" si="10"/>
        <v/>
      </c>
      <c r="O80" s="24" t="str">
        <f t="shared" si="10"/>
        <v/>
      </c>
      <c r="P80" s="24" t="str">
        <f t="shared" si="10"/>
        <v/>
      </c>
      <c r="Q80" s="24" t="str">
        <f t="shared" si="10"/>
        <v/>
      </c>
    </row>
    <row r="81" spans="1:17" x14ac:dyDescent="0.2">
      <c r="A81" s="15" t="s">
        <v>149</v>
      </c>
      <c r="B81" s="16" t="s">
        <v>151</v>
      </c>
      <c r="C81" s="16" t="s">
        <v>151</v>
      </c>
      <c r="D81" s="16"/>
      <c r="E81" s="16" t="s">
        <v>287</v>
      </c>
      <c r="F81" s="16" t="s">
        <v>113</v>
      </c>
      <c r="G81" s="16"/>
      <c r="H81" s="24" t="str">
        <f t="shared" ref="H81:Q81" si="11">IF(H69="","",H69)</f>
        <v/>
      </c>
      <c r="I81" s="24" t="str">
        <f t="shared" si="11"/>
        <v/>
      </c>
      <c r="J81" s="24" t="str">
        <f t="shared" si="11"/>
        <v/>
      </c>
      <c r="K81" s="24" t="str">
        <f t="shared" si="11"/>
        <v/>
      </c>
      <c r="L81" s="24" t="str">
        <f t="shared" si="11"/>
        <v/>
      </c>
      <c r="M81" s="24" t="str">
        <f t="shared" si="11"/>
        <v/>
      </c>
      <c r="N81" s="24" t="str">
        <f t="shared" si="11"/>
        <v/>
      </c>
      <c r="O81" s="24" t="str">
        <f t="shared" si="11"/>
        <v/>
      </c>
      <c r="P81" s="24" t="str">
        <f t="shared" si="11"/>
        <v/>
      </c>
      <c r="Q81" s="24" t="str">
        <f t="shared" si="11"/>
        <v/>
      </c>
    </row>
    <row r="82" spans="1:17" x14ac:dyDescent="0.2">
      <c r="A82" s="15" t="s">
        <v>149</v>
      </c>
      <c r="B82" s="16" t="s">
        <v>151</v>
      </c>
      <c r="C82" s="16" t="s">
        <v>151</v>
      </c>
      <c r="D82" s="16"/>
      <c r="E82" s="16" t="s">
        <v>585</v>
      </c>
      <c r="F82" s="16"/>
      <c r="G82" s="16"/>
      <c r="H82" s="24" t="str">
        <f t="shared" ref="H82:Q82" si="12">IF(H70="","",H70)</f>
        <v/>
      </c>
      <c r="I82" s="24" t="str">
        <f t="shared" si="12"/>
        <v/>
      </c>
      <c r="J82" s="24" t="str">
        <f t="shared" si="12"/>
        <v/>
      </c>
      <c r="K82" s="24" t="str">
        <f t="shared" si="12"/>
        <v/>
      </c>
      <c r="L82" s="24" t="str">
        <f t="shared" si="12"/>
        <v/>
      </c>
      <c r="M82" s="24" t="str">
        <f t="shared" si="12"/>
        <v/>
      </c>
      <c r="N82" s="24" t="str">
        <f t="shared" si="12"/>
        <v/>
      </c>
      <c r="O82" s="24" t="str">
        <f t="shared" si="12"/>
        <v/>
      </c>
      <c r="P82" s="24" t="str">
        <f t="shared" si="12"/>
        <v/>
      </c>
      <c r="Q82" s="24" t="str">
        <f t="shared" si="12"/>
        <v/>
      </c>
    </row>
    <row r="83" spans="1:17" x14ac:dyDescent="0.2">
      <c r="A83" s="15" t="s">
        <v>149</v>
      </c>
      <c r="B83" s="16" t="s">
        <v>151</v>
      </c>
      <c r="C83" s="16" t="s">
        <v>151</v>
      </c>
      <c r="D83" s="16"/>
      <c r="E83" s="16" t="s">
        <v>586</v>
      </c>
      <c r="F83" s="16"/>
      <c r="G83" s="16"/>
      <c r="H83" s="24" t="str">
        <f t="shared" ref="H83:Q83" si="13">IF(H71="","",H71)</f>
        <v/>
      </c>
      <c r="I83" s="24" t="str">
        <f t="shared" si="13"/>
        <v/>
      </c>
      <c r="J83" s="24" t="str">
        <f t="shared" si="13"/>
        <v/>
      </c>
      <c r="K83" s="24" t="str">
        <f t="shared" si="13"/>
        <v/>
      </c>
      <c r="L83" s="24" t="str">
        <f t="shared" si="13"/>
        <v/>
      </c>
      <c r="M83" s="24" t="str">
        <f t="shared" si="13"/>
        <v/>
      </c>
      <c r="N83" s="24" t="str">
        <f t="shared" si="13"/>
        <v/>
      </c>
      <c r="O83" s="24" t="str">
        <f t="shared" si="13"/>
        <v/>
      </c>
      <c r="P83" s="24" t="str">
        <f t="shared" si="13"/>
        <v/>
      </c>
      <c r="Q83" s="24" t="str">
        <f t="shared" si="13"/>
        <v/>
      </c>
    </row>
    <row r="84" spans="1:17" x14ac:dyDescent="0.2">
      <c r="A84" s="15" t="s">
        <v>149</v>
      </c>
      <c r="B84" s="16" t="s">
        <v>151</v>
      </c>
      <c r="C84" s="16" t="s">
        <v>151</v>
      </c>
      <c r="D84" s="16"/>
      <c r="E84" s="16" t="s">
        <v>288</v>
      </c>
      <c r="F84" s="16" t="s">
        <v>113</v>
      </c>
      <c r="G84" s="16"/>
      <c r="H84" s="24" t="str">
        <f>IF(H72="","",H72)</f>
        <v/>
      </c>
      <c r="I84" s="24" t="str">
        <f t="shared" ref="I84:Q84" si="14">IF(I72="","",I72)</f>
        <v/>
      </c>
      <c r="J84" s="24" t="str">
        <f t="shared" si="14"/>
        <v/>
      </c>
      <c r="K84" s="24" t="str">
        <f t="shared" si="14"/>
        <v/>
      </c>
      <c r="L84" s="24" t="str">
        <f t="shared" si="14"/>
        <v/>
      </c>
      <c r="M84" s="24" t="str">
        <f t="shared" si="14"/>
        <v/>
      </c>
      <c r="N84" s="24" t="str">
        <f t="shared" si="14"/>
        <v/>
      </c>
      <c r="O84" s="24" t="str">
        <f t="shared" si="14"/>
        <v/>
      </c>
      <c r="P84" s="24" t="str">
        <f t="shared" si="14"/>
        <v/>
      </c>
      <c r="Q84" s="24" t="str">
        <f t="shared" si="14"/>
        <v/>
      </c>
    </row>
    <row r="85" spans="1:17" x14ac:dyDescent="0.2">
      <c r="A85" s="15" t="s">
        <v>149</v>
      </c>
      <c r="B85" s="16" t="s">
        <v>289</v>
      </c>
      <c r="C85" s="16" t="s">
        <v>151</v>
      </c>
      <c r="D85" s="16"/>
      <c r="E85" s="16" t="s">
        <v>290</v>
      </c>
      <c r="F85" s="16" t="s">
        <v>113</v>
      </c>
      <c r="H85" s="17" t="s">
        <v>291</v>
      </c>
    </row>
    <row r="86" spans="1:17" x14ac:dyDescent="0.2">
      <c r="A86" s="15" t="s">
        <v>149</v>
      </c>
      <c r="B86" s="16" t="s">
        <v>292</v>
      </c>
      <c r="C86" s="16" t="s">
        <v>151</v>
      </c>
      <c r="D86" s="16"/>
      <c r="E86" s="16" t="s">
        <v>293</v>
      </c>
      <c r="F86" s="16" t="s">
        <v>113</v>
      </c>
      <c r="H86" s="18" t="str">
        <f>IF(AND(EmpfPersTitel="",EmpfPersVorname="",EmpfPersNachname="",EmpfPersStrasse="",EmpfPersPLZStrasse="",EmpfPersOrtStrasse="",EmpfPersPLZPostfach="",EmpfPersOrtPostfach="",EmpfPersPostfach=""),"","Empf")</f>
        <v/>
      </c>
    </row>
    <row r="87" spans="1:17" x14ac:dyDescent="0.2">
      <c r="A87" s="15" t="s">
        <v>149</v>
      </c>
      <c r="B87" s="16" t="s">
        <v>294</v>
      </c>
      <c r="C87" s="16" t="s">
        <v>151</v>
      </c>
      <c r="D87" s="16"/>
      <c r="E87" s="16" t="s">
        <v>295</v>
      </c>
      <c r="F87" s="16" t="s">
        <v>113</v>
      </c>
    </row>
    <row r="88" spans="1:17" x14ac:dyDescent="0.2">
      <c r="A88" s="15" t="s">
        <v>149</v>
      </c>
      <c r="B88" s="16" t="s">
        <v>296</v>
      </c>
      <c r="C88" s="16" t="s">
        <v>151</v>
      </c>
      <c r="D88" s="16"/>
      <c r="E88" s="16" t="s">
        <v>297</v>
      </c>
      <c r="F88" s="16" t="s">
        <v>113</v>
      </c>
    </row>
    <row r="89" spans="1:17" x14ac:dyDescent="0.2">
      <c r="A89" s="15" t="s">
        <v>149</v>
      </c>
      <c r="B89" s="16" t="s">
        <v>298</v>
      </c>
      <c r="C89" s="16" t="s">
        <v>151</v>
      </c>
      <c r="D89" s="16"/>
      <c r="E89" s="16" t="s">
        <v>299</v>
      </c>
      <c r="F89" s="16" t="s">
        <v>113</v>
      </c>
    </row>
    <row r="90" spans="1:17" x14ac:dyDescent="0.2">
      <c r="A90" s="15" t="s">
        <v>149</v>
      </c>
      <c r="B90" s="16" t="s">
        <v>300</v>
      </c>
      <c r="C90" s="16" t="s">
        <v>151</v>
      </c>
      <c r="D90" s="16"/>
      <c r="E90" s="16" t="s">
        <v>619</v>
      </c>
      <c r="F90" s="16" t="s">
        <v>113</v>
      </c>
    </row>
    <row r="91" spans="1:17" x14ac:dyDescent="0.2">
      <c r="A91" s="15" t="s">
        <v>149</v>
      </c>
      <c r="B91" s="16" t="s">
        <v>301</v>
      </c>
      <c r="C91" s="16" t="s">
        <v>151</v>
      </c>
      <c r="D91" s="16"/>
      <c r="E91" s="16" t="s">
        <v>620</v>
      </c>
      <c r="F91" s="16" t="s">
        <v>113</v>
      </c>
    </row>
    <row r="92" spans="1:17" x14ac:dyDescent="0.2">
      <c r="A92" s="15" t="s">
        <v>149</v>
      </c>
      <c r="B92" s="16" t="s">
        <v>611</v>
      </c>
      <c r="C92" s="16" t="s">
        <v>151</v>
      </c>
      <c r="D92" s="16"/>
      <c r="E92" s="16" t="s">
        <v>622</v>
      </c>
      <c r="F92" s="16"/>
    </row>
    <row r="93" spans="1:17" x14ac:dyDescent="0.2">
      <c r="A93" s="15" t="s">
        <v>149</v>
      </c>
      <c r="B93" s="16" t="s">
        <v>612</v>
      </c>
      <c r="C93" s="16" t="s">
        <v>151</v>
      </c>
      <c r="D93" s="16"/>
      <c r="E93" s="16" t="s">
        <v>623</v>
      </c>
      <c r="F93" s="16"/>
    </row>
    <row r="94" spans="1:17" x14ac:dyDescent="0.2">
      <c r="A94" s="15" t="s">
        <v>149</v>
      </c>
      <c r="B94" s="16" t="s">
        <v>613</v>
      </c>
      <c r="C94" s="16" t="s">
        <v>151</v>
      </c>
      <c r="D94" s="16"/>
      <c r="E94" s="16" t="s">
        <v>621</v>
      </c>
      <c r="F94" s="16"/>
    </row>
    <row r="95" spans="1:17" x14ac:dyDescent="0.2">
      <c r="A95" s="15" t="s">
        <v>149</v>
      </c>
      <c r="B95" s="16" t="s">
        <v>453</v>
      </c>
      <c r="C95" s="16" t="s">
        <v>151</v>
      </c>
      <c r="D95" s="16"/>
      <c r="E95" s="16" t="s">
        <v>459</v>
      </c>
      <c r="F95" s="16"/>
    </row>
    <row r="96" spans="1:17" x14ac:dyDescent="0.2">
      <c r="A96" s="15" t="s">
        <v>149</v>
      </c>
      <c r="B96" s="16" t="s">
        <v>454</v>
      </c>
      <c r="C96" s="16" t="s">
        <v>151</v>
      </c>
      <c r="D96" s="16"/>
      <c r="E96" s="16" t="s">
        <v>460</v>
      </c>
      <c r="F96" s="16"/>
    </row>
    <row r="97" spans="1:8" x14ac:dyDescent="0.2">
      <c r="A97" s="15" t="s">
        <v>149</v>
      </c>
      <c r="B97" s="16" t="s">
        <v>455</v>
      </c>
      <c r="C97" s="16" t="s">
        <v>151</v>
      </c>
      <c r="D97" s="16"/>
      <c r="E97" s="16" t="s">
        <v>461</v>
      </c>
      <c r="F97" s="16"/>
    </row>
    <row r="98" spans="1:8" x14ac:dyDescent="0.2">
      <c r="A98" s="15" t="s">
        <v>149</v>
      </c>
      <c r="B98" s="16" t="s">
        <v>151</v>
      </c>
      <c r="C98" s="16" t="s">
        <v>302</v>
      </c>
      <c r="D98" s="16"/>
      <c r="E98" s="16" t="s">
        <v>303</v>
      </c>
      <c r="F98" s="16" t="s">
        <v>113</v>
      </c>
      <c r="H98" s="17" t="s">
        <v>304</v>
      </c>
    </row>
    <row r="99" spans="1:8" x14ac:dyDescent="0.2">
      <c r="A99" s="15" t="s">
        <v>149</v>
      </c>
      <c r="B99" s="16" t="s">
        <v>151</v>
      </c>
      <c r="C99" s="16" t="s">
        <v>629</v>
      </c>
      <c r="D99" s="16"/>
      <c r="E99" s="16" t="s">
        <v>630</v>
      </c>
      <c r="F99" s="16"/>
      <c r="H99" s="17"/>
    </row>
    <row r="100" spans="1:8" x14ac:dyDescent="0.2">
      <c r="A100" s="15" t="s">
        <v>149</v>
      </c>
      <c r="B100" s="16" t="s">
        <v>151</v>
      </c>
      <c r="C100" s="16" t="s">
        <v>305</v>
      </c>
      <c r="D100" s="16"/>
      <c r="E100" s="16" t="s">
        <v>306</v>
      </c>
      <c r="F100" s="16" t="s">
        <v>113</v>
      </c>
      <c r="H100" s="18" t="str">
        <f>IF(AND(EmpfUntTitel="",EmpfUntVorname="",EmpfUntNachname="",EmpfUntStrasse="",EmpfUntPLZStrasse="",EmpfUntOrtStrasse="",EmpfUntPLZPostfach="",EmpfUntOrtPostfach="",EmpfUntPostfach=""),"","Empf")</f>
        <v/>
      </c>
    </row>
    <row r="101" spans="1:8" x14ac:dyDescent="0.2">
      <c r="A101" s="15" t="s">
        <v>149</v>
      </c>
      <c r="B101" s="16" t="s">
        <v>151</v>
      </c>
      <c r="C101" s="16" t="s">
        <v>307</v>
      </c>
      <c r="D101" s="16"/>
      <c r="E101" s="16" t="s">
        <v>308</v>
      </c>
      <c r="F101" s="16" t="s">
        <v>113</v>
      </c>
    </row>
    <row r="102" spans="1:8" x14ac:dyDescent="0.2">
      <c r="A102" s="15" t="s">
        <v>149</v>
      </c>
      <c r="B102" s="16" t="s">
        <v>151</v>
      </c>
      <c r="C102" s="16" t="s">
        <v>309</v>
      </c>
      <c r="D102" s="16"/>
      <c r="E102" s="16" t="s">
        <v>310</v>
      </c>
      <c r="F102" s="16" t="s">
        <v>113</v>
      </c>
    </row>
    <row r="103" spans="1:8" x14ac:dyDescent="0.2">
      <c r="A103" s="15" t="s">
        <v>149</v>
      </c>
      <c r="B103" s="16" t="s">
        <v>151</v>
      </c>
      <c r="C103" s="16" t="s">
        <v>311</v>
      </c>
      <c r="D103" s="16"/>
      <c r="E103" s="16" t="s">
        <v>312</v>
      </c>
      <c r="F103" s="16" t="s">
        <v>113</v>
      </c>
    </row>
    <row r="104" spans="1:8" x14ac:dyDescent="0.2">
      <c r="A104" s="15" t="s">
        <v>149</v>
      </c>
      <c r="B104" s="16" t="s">
        <v>151</v>
      </c>
      <c r="C104" s="16" t="s">
        <v>313</v>
      </c>
      <c r="D104" s="16"/>
      <c r="E104" s="16" t="s">
        <v>624</v>
      </c>
      <c r="F104" s="16" t="s">
        <v>113</v>
      </c>
    </row>
    <row r="105" spans="1:8" x14ac:dyDescent="0.2">
      <c r="A105" s="15" t="s">
        <v>149</v>
      </c>
      <c r="B105" s="16" t="s">
        <v>151</v>
      </c>
      <c r="C105" s="16" t="s">
        <v>314</v>
      </c>
      <c r="D105" s="16"/>
      <c r="E105" s="16" t="s">
        <v>625</v>
      </c>
      <c r="F105" s="16" t="s">
        <v>113</v>
      </c>
    </row>
    <row r="106" spans="1:8" x14ac:dyDescent="0.2">
      <c r="A106" s="15" t="s">
        <v>149</v>
      </c>
      <c r="B106" s="16" t="s">
        <v>151</v>
      </c>
      <c r="C106" s="16" t="s">
        <v>609</v>
      </c>
      <c r="D106" s="16"/>
      <c r="E106" s="16" t="s">
        <v>626</v>
      </c>
      <c r="F106" s="16"/>
    </row>
    <row r="107" spans="1:8" x14ac:dyDescent="0.2">
      <c r="A107" s="15" t="s">
        <v>149</v>
      </c>
      <c r="B107" s="16" t="s">
        <v>151</v>
      </c>
      <c r="C107" s="16" t="s">
        <v>610</v>
      </c>
      <c r="D107" s="16"/>
      <c r="E107" s="16" t="s">
        <v>627</v>
      </c>
      <c r="F107" s="16"/>
    </row>
    <row r="108" spans="1:8" x14ac:dyDescent="0.2">
      <c r="A108" s="15" t="s">
        <v>149</v>
      </c>
      <c r="B108" s="16" t="s">
        <v>151</v>
      </c>
      <c r="C108" s="16" t="s">
        <v>608</v>
      </c>
      <c r="D108" s="16"/>
      <c r="E108" s="16" t="s">
        <v>628</v>
      </c>
      <c r="F108" s="16"/>
    </row>
    <row r="109" spans="1:8" x14ac:dyDescent="0.2">
      <c r="A109" s="15" t="s">
        <v>149</v>
      </c>
      <c r="B109" s="16" t="s">
        <v>151</v>
      </c>
      <c r="C109" s="16" t="s">
        <v>456</v>
      </c>
      <c r="D109" s="16"/>
      <c r="E109" s="16" t="s">
        <v>462</v>
      </c>
      <c r="F109" s="16"/>
    </row>
    <row r="110" spans="1:8" x14ac:dyDescent="0.2">
      <c r="A110" s="15" t="s">
        <v>149</v>
      </c>
      <c r="B110" s="16" t="s">
        <v>151</v>
      </c>
      <c r="C110" s="16" t="s">
        <v>457</v>
      </c>
      <c r="D110" s="16"/>
      <c r="E110" s="16" t="s">
        <v>463</v>
      </c>
      <c r="F110" s="16"/>
    </row>
    <row r="111" spans="1:8" x14ac:dyDescent="0.2">
      <c r="A111" s="15" t="s">
        <v>149</v>
      </c>
      <c r="B111" s="16" t="s">
        <v>151</v>
      </c>
      <c r="C111" s="16" t="s">
        <v>458</v>
      </c>
      <c r="D111" s="16"/>
      <c r="E111" s="16" t="s">
        <v>464</v>
      </c>
      <c r="F111" s="16"/>
    </row>
    <row r="112" spans="1:8" x14ac:dyDescent="0.2">
      <c r="A112" s="15" t="s">
        <v>149</v>
      </c>
      <c r="B112" s="16" t="s">
        <v>151</v>
      </c>
      <c r="C112" s="16" t="s">
        <v>315</v>
      </c>
      <c r="D112" s="16"/>
      <c r="E112" s="16" t="s">
        <v>316</v>
      </c>
      <c r="F112" s="16" t="s">
        <v>113</v>
      </c>
    </row>
    <row r="113" spans="1:29" x14ac:dyDescent="0.2">
      <c r="A113" s="15" t="s">
        <v>149</v>
      </c>
      <c r="B113" s="16" t="s">
        <v>151</v>
      </c>
      <c r="C113" s="16" t="s">
        <v>317</v>
      </c>
      <c r="D113" s="16"/>
      <c r="E113" s="16" t="s">
        <v>318</v>
      </c>
      <c r="F113" s="16" t="s">
        <v>113</v>
      </c>
    </row>
    <row r="114" spans="1:29" x14ac:dyDescent="0.2">
      <c r="A114" s="15" t="s">
        <v>149</v>
      </c>
      <c r="B114" s="16" t="s">
        <v>151</v>
      </c>
      <c r="C114" s="16" t="s">
        <v>319</v>
      </c>
      <c r="D114" s="16"/>
      <c r="E114" s="16" t="s">
        <v>320</v>
      </c>
      <c r="F114" s="16" t="s">
        <v>113</v>
      </c>
    </row>
    <row r="115" spans="1:29" x14ac:dyDescent="0.2">
      <c r="A115" s="15" t="s">
        <v>149</v>
      </c>
      <c r="B115" s="16" t="s">
        <v>151</v>
      </c>
      <c r="C115" s="16" t="s">
        <v>321</v>
      </c>
      <c r="D115" s="16"/>
      <c r="E115" s="16" t="s">
        <v>322</v>
      </c>
      <c r="F115" s="16" t="s">
        <v>113</v>
      </c>
    </row>
    <row r="116" spans="1:29" x14ac:dyDescent="0.2">
      <c r="A116" s="15" t="s">
        <v>149</v>
      </c>
      <c r="B116" s="16" t="s">
        <v>151</v>
      </c>
      <c r="C116" s="16" t="s">
        <v>323</v>
      </c>
      <c r="D116" s="16"/>
      <c r="E116" s="16" t="s">
        <v>324</v>
      </c>
      <c r="F116" s="16" t="s">
        <v>113</v>
      </c>
    </row>
    <row r="117" spans="1:29" x14ac:dyDescent="0.2">
      <c r="A117" s="15" t="s">
        <v>149</v>
      </c>
      <c r="B117" s="16" t="s">
        <v>151</v>
      </c>
      <c r="C117" s="16" t="s">
        <v>325</v>
      </c>
      <c r="D117" s="16"/>
      <c r="E117" s="16" t="s">
        <v>326</v>
      </c>
      <c r="F117" s="16" t="s">
        <v>113</v>
      </c>
    </row>
    <row r="118" spans="1:29" x14ac:dyDescent="0.2">
      <c r="A118" s="15" t="s">
        <v>149</v>
      </c>
      <c r="B118" s="16" t="s">
        <v>151</v>
      </c>
      <c r="C118" s="16" t="s">
        <v>327</v>
      </c>
      <c r="D118" s="16"/>
      <c r="E118" s="16" t="s">
        <v>328</v>
      </c>
      <c r="F118" s="16" t="s">
        <v>113</v>
      </c>
    </row>
    <row r="119" spans="1:29" x14ac:dyDescent="0.2">
      <c r="A119" s="15" t="s">
        <v>149</v>
      </c>
      <c r="B119" s="16" t="s">
        <v>151</v>
      </c>
      <c r="C119" s="16" t="s">
        <v>329</v>
      </c>
      <c r="D119" s="16"/>
      <c r="E119" s="16" t="s">
        <v>330</v>
      </c>
      <c r="F119" s="16" t="s">
        <v>113</v>
      </c>
    </row>
    <row r="120" spans="1:29" x14ac:dyDescent="0.2">
      <c r="A120" s="15" t="s">
        <v>149</v>
      </c>
      <c r="B120" s="16" t="s">
        <v>151</v>
      </c>
      <c r="C120" s="16" t="s">
        <v>353</v>
      </c>
      <c r="D120" s="16"/>
      <c r="E120" s="16" t="s">
        <v>633</v>
      </c>
      <c r="F120" s="16"/>
    </row>
    <row r="121" spans="1:29" x14ac:dyDescent="0.2">
      <c r="A121" s="15" t="s">
        <v>149</v>
      </c>
      <c r="B121" s="16" t="s">
        <v>151</v>
      </c>
      <c r="C121" s="16" t="s">
        <v>354</v>
      </c>
      <c r="D121" s="16"/>
      <c r="E121" s="16" t="s">
        <v>634</v>
      </c>
      <c r="F121" s="16"/>
    </row>
    <row r="122" spans="1:29" x14ac:dyDescent="0.2">
      <c r="A122" s="15" t="s">
        <v>149</v>
      </c>
      <c r="B122" s="16" t="s">
        <v>151</v>
      </c>
      <c r="C122" s="16" t="s">
        <v>355</v>
      </c>
      <c r="D122" s="16"/>
      <c r="E122" s="16" t="s">
        <v>635</v>
      </c>
      <c r="F122" s="16"/>
    </row>
    <row r="123" spans="1:29" x14ac:dyDescent="0.2">
      <c r="A123" s="15" t="s">
        <v>149</v>
      </c>
      <c r="B123" s="16" t="s">
        <v>151</v>
      </c>
      <c r="C123" s="16" t="s">
        <v>331</v>
      </c>
      <c r="D123" s="16"/>
      <c r="E123" s="16" t="s">
        <v>332</v>
      </c>
      <c r="F123" s="16" t="s">
        <v>113</v>
      </c>
    </row>
    <row r="124" spans="1:29" x14ac:dyDescent="0.2">
      <c r="A124" s="15" t="s">
        <v>149</v>
      </c>
      <c r="B124" s="16" t="s">
        <v>151</v>
      </c>
      <c r="C124" s="16" t="s">
        <v>333</v>
      </c>
      <c r="D124" s="16"/>
      <c r="E124" s="16" t="s">
        <v>334</v>
      </c>
      <c r="F124" s="16" t="s">
        <v>113</v>
      </c>
    </row>
    <row r="125" spans="1:29" x14ac:dyDescent="0.2">
      <c r="A125" s="15" t="s">
        <v>149</v>
      </c>
      <c r="B125" s="16" t="s">
        <v>151</v>
      </c>
      <c r="C125" s="16" t="s">
        <v>335</v>
      </c>
      <c r="D125" s="16"/>
      <c r="E125" s="16" t="s">
        <v>336</v>
      </c>
      <c r="F125" s="16" t="s">
        <v>113</v>
      </c>
      <c r="S125" s="340" t="s">
        <v>213</v>
      </c>
      <c r="T125" s="341"/>
      <c r="U125" s="340" t="s">
        <v>90</v>
      </c>
      <c r="V125" s="341"/>
      <c r="W125" s="340" t="s">
        <v>214</v>
      </c>
      <c r="X125" s="341"/>
      <c r="Y125" s="340" t="s">
        <v>215</v>
      </c>
      <c r="Z125" s="341"/>
      <c r="AA125" s="340" t="s">
        <v>216</v>
      </c>
      <c r="AB125" s="341"/>
    </row>
    <row r="126" spans="1:29" x14ac:dyDescent="0.2">
      <c r="A126" s="15" t="s">
        <v>149</v>
      </c>
      <c r="B126" s="16" t="s">
        <v>151</v>
      </c>
      <c r="C126" s="16" t="s">
        <v>337</v>
      </c>
      <c r="D126" s="16">
        <v>10</v>
      </c>
      <c r="E126" s="16" t="s">
        <v>338</v>
      </c>
      <c r="F126" s="16" t="s">
        <v>113</v>
      </c>
      <c r="G126" s="16"/>
      <c r="H126" s="16" t="s">
        <v>113</v>
      </c>
      <c r="I126" s="16" t="s">
        <v>113</v>
      </c>
      <c r="J126" s="16" t="s">
        <v>113</v>
      </c>
      <c r="K126" s="16" t="s">
        <v>113</v>
      </c>
      <c r="L126" s="16" t="s">
        <v>113</v>
      </c>
      <c r="M126" s="16" t="s">
        <v>113</v>
      </c>
      <c r="N126" s="16" t="s">
        <v>113</v>
      </c>
      <c r="O126" s="16" t="s">
        <v>113</v>
      </c>
      <c r="P126" s="16" t="s">
        <v>113</v>
      </c>
      <c r="Q126" s="16" t="s">
        <v>113</v>
      </c>
      <c r="S126" s="19" t="str">
        <f>IF(H126="Telefon","Telefon",IF(I126="Telefon","Telefon",IF(J126="Telefon","Telefon",IF(K126="Telefon","Telefon",IF(L126="Telefon","Telefon","")))))</f>
        <v/>
      </c>
      <c r="T126" s="19" t="str">
        <f>IF(M126="Telefon","Telefon",IF(N126="Telefon","Telefon",IF(O126="Telefon","Telefon",IF(P126="Telefon","Telefon",IF(Q126="Telefon","Telefon","")))))</f>
        <v/>
      </c>
      <c r="U126" s="19" t="str">
        <f>IF(H126="Telefax","Telefax",IF(I126="Telefax","Telefax",IF(J126="Telefax","Telefax",IF(K126="Telefax","Telefax",IF(L126="Telefax","Telefax","")))))</f>
        <v/>
      </c>
      <c r="V126" s="19" t="str">
        <f>IF(M126="Telefax","Telefax",IF(N126="Telefax","Telefax",IF(O126="Telefax","Telefax",IF(P126="Telefax","Telefax",IF(Q126="Telefax","Telefax","")))))</f>
        <v/>
      </c>
      <c r="W126" s="19" t="str">
        <f>IF(H126="Internet E-Mail","Internet E-Mail",IF(I126="Internet E-Mail","Internet E-Mail",IF(J126="Internet E-Mail","Internet E-Mail",IF(K126="Internet E-Mail","Internet E-Mail",IF(L126="Internet E-Mail","Internet E-Mail","")))))</f>
        <v/>
      </c>
      <c r="X126" s="19" t="str">
        <f>IF(M126="Internet E-Mail","Internet E-Mail",IF(N126="Internet E-Mail","Internet E-Mail",IF(O126="Internet E-Mail","Internet E-Mail",IF(P126="Internet E-Mail","Internet E-Mail",IF(Q126="Internet E-Mail","Internet E-Mail","")))))</f>
        <v/>
      </c>
      <c r="Y126" s="19" t="str">
        <f>IF(H126="Internet URL","Internet URL",IF(I126="Internet URL","Internet URL",IF(J126="Internet URL","Internet URL",IF(K126="Internet URL","Internet URL",IF(L126="Internet URL","Internet URL","")))))</f>
        <v/>
      </c>
      <c r="Z126" s="19" t="str">
        <f>IF(M126="Internet URL","Internet URL",IF(N126="Internet URL","Internet URL",IF(O126="Internet URL","Internet URL",IF(P126="Internet URL","Internet URL",IF(Q126="Internet URL","Internet URL","")))))</f>
        <v/>
      </c>
      <c r="AA126" s="19" t="str">
        <f>IF(H126="Mobiltelefon","Mobiltelefon",IF(I126="Mobiltelefon","Mobiltelefon",IF(J126="Mobiltelefon","Mobiltelefon",IF(K126="Mobiltelefon","Mobiltelefon",IF(L126="Mobiltelefon","Mobiltelefon","")))))</f>
        <v/>
      </c>
      <c r="AB126" s="19" t="str">
        <f>IF(M126="Mobiltelefon","Mobiltelefon",IF(N126="Mobiltelefon","Mobiltelefon",IF(O126="Mobiltelefon","Mobiltelefon",IF(P126="Mobiltelefon","Mobiltelefon",IF(Q126="Mobiltelefon","Mobiltelefon","")))))</f>
        <v/>
      </c>
    </row>
    <row r="127" spans="1:29" x14ac:dyDescent="0.2">
      <c r="A127" s="15" t="s">
        <v>149</v>
      </c>
      <c r="B127" s="16" t="s">
        <v>151</v>
      </c>
      <c r="C127" s="16" t="s">
        <v>339</v>
      </c>
      <c r="D127" s="16">
        <v>10</v>
      </c>
      <c r="E127" s="16" t="s">
        <v>340</v>
      </c>
      <c r="F127" s="16" t="s">
        <v>113</v>
      </c>
      <c r="G127" s="16"/>
      <c r="H127" s="16" t="s">
        <v>113</v>
      </c>
      <c r="I127" s="16" t="s">
        <v>113</v>
      </c>
      <c r="J127" s="16" t="s">
        <v>113</v>
      </c>
      <c r="K127" s="16" t="s">
        <v>113</v>
      </c>
      <c r="L127" s="16" t="s">
        <v>113</v>
      </c>
      <c r="M127" s="16" t="s">
        <v>113</v>
      </c>
      <c r="N127" s="16" t="s">
        <v>113</v>
      </c>
      <c r="O127" s="16" t="s">
        <v>113</v>
      </c>
      <c r="P127" s="16" t="s">
        <v>113</v>
      </c>
      <c r="Q127" s="16" t="s">
        <v>113</v>
      </c>
      <c r="S127" s="19" t="str">
        <f>IF(H126="Telefon",H127,IF(I126="Telefon",I127,IF(J126="Telefon",J127,IF(K126="Telefon",K127,IF(L126="Telefon",L127,"")))))</f>
        <v/>
      </c>
      <c r="T127" s="19" t="str">
        <f>IF(M126="Telefon",M127,IF(N126="Telefon",N127,IF(O126="Telefon",O127,IF(P126="Telefon",P127,IF(Q126="Telefon",Q127,"")))))</f>
        <v/>
      </c>
      <c r="U127" s="19" t="str">
        <f>IF(H126="Telefax",H127,IF(I126="Telefax",I127,IF(J126="Telefax",J127,IF(K126="Telefax",K127,IF(L126="Telefax",L127,"")))))</f>
        <v/>
      </c>
      <c r="V127" s="19" t="str">
        <f>IF(M126="Telefax",M127,IF(N126="Telefax",N127,IF(O126="Telefax",O127,IF(P126="Telefax",P127,IF(Q126="Telefax",Q127,"")))))</f>
        <v/>
      </c>
      <c r="W127" s="19" t="str">
        <f>IF(H126="Internet E-Mail",H127,IF(I126="Internet E-Mail",I127,IF(J126="Internet E-Mail",J127,IF(K126="Internet E-Mail",K127,IF(L126="Internet E-Mail",L127,"")))))</f>
        <v/>
      </c>
      <c r="X127" s="19" t="str">
        <f>IF(M126="Internet E-Mail",M127,IF(N126="Internet E-Mail",N127,IF(O126="Internet E-Mail",O127,IF(P126="Internet E-Mail",P127,IF(Q126="Internet E-Mail",Q127,"")))))</f>
        <v/>
      </c>
      <c r="Y127" s="19" t="str">
        <f>IF(H126="Internet URL",H127,IF(I126="Internet URL",I127,IF(J126="Internet URL",J127,IF(K126="Internet URL",K127,IF(L126="Internet URL",L127,"")))))</f>
        <v/>
      </c>
      <c r="Z127" s="19" t="str">
        <f>IF(M126="Internet URL",M127,IF(N126="Internet URL",N127,IF(O126="Internet URL",O127,IF(P126="Internet URL",P127,IF(Q126="Internet URL",Q127,"")))))</f>
        <v/>
      </c>
      <c r="AA127" s="19" t="str">
        <f>IF(H126="Mobiltelefon",H127,IF(I126="Mobiltelefon",I127,IF(J126="Mobiltelefon",J127,IF(K126="Mobiltelefon",K127,IF(L126="Mobiltelefon",L127,"")))))</f>
        <v/>
      </c>
      <c r="AB127" s="19" t="str">
        <f>IF(M126="Mobiltelefon",M127,IF(N126="Mobiltelefon",N127,IF(O126="Mobiltelefon",O127,IF(P126="Mobiltelefon",P127,IF(Q126="Mobiltelefon",Q127,"")))))</f>
        <v/>
      </c>
    </row>
    <row r="128" spans="1:29" x14ac:dyDescent="0.2">
      <c r="A128" s="15" t="s">
        <v>149</v>
      </c>
      <c r="B128" s="16" t="s">
        <v>151</v>
      </c>
      <c r="C128" s="16" t="s">
        <v>341</v>
      </c>
      <c r="D128" s="16" t="s">
        <v>77</v>
      </c>
      <c r="E128" s="16" t="s">
        <v>342</v>
      </c>
      <c r="F128" s="16" t="s">
        <v>113</v>
      </c>
      <c r="G128" s="26">
        <v>1</v>
      </c>
      <c r="H128" s="16" t="s">
        <v>113</v>
      </c>
      <c r="I128" s="16" t="s">
        <v>113</v>
      </c>
      <c r="J128" s="16" t="s">
        <v>113</v>
      </c>
      <c r="K128" s="16" t="s">
        <v>113</v>
      </c>
      <c r="L128" s="16" t="s">
        <v>113</v>
      </c>
      <c r="M128" s="23" t="s">
        <v>113</v>
      </c>
      <c r="N128" s="23" t="s">
        <v>113</v>
      </c>
      <c r="O128" s="23" t="s">
        <v>113</v>
      </c>
      <c r="P128" s="23" t="s">
        <v>113</v>
      </c>
      <c r="Q128" s="23" t="s">
        <v>113</v>
      </c>
      <c r="R128" s="27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7"/>
    </row>
    <row r="129" spans="1:17" x14ac:dyDescent="0.2">
      <c r="A129" s="15" t="s">
        <v>149</v>
      </c>
      <c r="B129" s="16" t="s">
        <v>151</v>
      </c>
      <c r="C129" s="16" t="s">
        <v>343</v>
      </c>
      <c r="D129" s="16" t="s">
        <v>77</v>
      </c>
      <c r="E129" s="16" t="s">
        <v>344</v>
      </c>
      <c r="F129" s="16" t="s">
        <v>113</v>
      </c>
      <c r="G129" s="28"/>
      <c r="H129" s="16" t="s">
        <v>113</v>
      </c>
      <c r="I129" s="16" t="s">
        <v>113</v>
      </c>
      <c r="J129" s="16" t="s">
        <v>113</v>
      </c>
      <c r="K129" s="16" t="s">
        <v>113</v>
      </c>
      <c r="L129" s="16" t="s">
        <v>113</v>
      </c>
      <c r="M129" s="14" t="s">
        <v>113</v>
      </c>
      <c r="N129" s="14" t="s">
        <v>113</v>
      </c>
      <c r="O129" s="14" t="s">
        <v>113</v>
      </c>
      <c r="P129" s="14" t="s">
        <v>113</v>
      </c>
      <c r="Q129" s="14" t="s">
        <v>113</v>
      </c>
    </row>
    <row r="130" spans="1:17" x14ac:dyDescent="0.2">
      <c r="A130" s="15" t="s">
        <v>149</v>
      </c>
      <c r="B130" s="16" t="s">
        <v>151</v>
      </c>
      <c r="C130" s="16" t="s">
        <v>345</v>
      </c>
      <c r="D130" s="16" t="s">
        <v>77</v>
      </c>
      <c r="E130" s="16" t="s">
        <v>346</v>
      </c>
      <c r="F130" s="16" t="s">
        <v>113</v>
      </c>
      <c r="G130" s="28"/>
      <c r="H130" s="16" t="s">
        <v>113</v>
      </c>
      <c r="I130" s="16" t="s">
        <v>113</v>
      </c>
      <c r="J130" s="16" t="s">
        <v>113</v>
      </c>
      <c r="K130" s="16" t="s">
        <v>113</v>
      </c>
      <c r="L130" s="16" t="s">
        <v>113</v>
      </c>
      <c r="M130" s="14" t="s">
        <v>113</v>
      </c>
      <c r="N130" s="14" t="s">
        <v>113</v>
      </c>
      <c r="O130" s="14" t="s">
        <v>113</v>
      </c>
      <c r="P130" s="14" t="s">
        <v>113</v>
      </c>
      <c r="Q130" s="14" t="s">
        <v>113</v>
      </c>
    </row>
    <row r="131" spans="1:17" x14ac:dyDescent="0.2">
      <c r="A131" s="15" t="s">
        <v>149</v>
      </c>
      <c r="B131" s="16" t="s">
        <v>151</v>
      </c>
      <c r="C131" s="16" t="s">
        <v>347</v>
      </c>
      <c r="D131" s="16" t="s">
        <v>77</v>
      </c>
      <c r="E131" s="16" t="s">
        <v>348</v>
      </c>
      <c r="F131" s="16" t="s">
        <v>113</v>
      </c>
      <c r="G131" s="28"/>
      <c r="H131" s="16" t="s">
        <v>113</v>
      </c>
      <c r="I131" s="16" t="s">
        <v>113</v>
      </c>
      <c r="J131" s="16" t="s">
        <v>113</v>
      </c>
      <c r="K131" s="16" t="s">
        <v>113</v>
      </c>
      <c r="L131" s="16" t="s">
        <v>113</v>
      </c>
      <c r="M131" s="14" t="s">
        <v>113</v>
      </c>
      <c r="N131" s="14" t="s">
        <v>113</v>
      </c>
      <c r="O131" s="14" t="s">
        <v>113</v>
      </c>
      <c r="P131" s="14" t="s">
        <v>113</v>
      </c>
      <c r="Q131" s="14" t="s">
        <v>113</v>
      </c>
    </row>
    <row r="132" spans="1:17" x14ac:dyDescent="0.2">
      <c r="A132" s="15" t="s">
        <v>149</v>
      </c>
      <c r="B132" s="16" t="s">
        <v>151</v>
      </c>
      <c r="C132" s="16" t="s">
        <v>349</v>
      </c>
      <c r="D132" s="16" t="s">
        <v>77</v>
      </c>
      <c r="E132" s="16" t="s">
        <v>350</v>
      </c>
      <c r="F132" s="16" t="s">
        <v>113</v>
      </c>
      <c r="G132" s="28"/>
      <c r="H132" s="16" t="s">
        <v>113</v>
      </c>
      <c r="I132" s="16" t="s">
        <v>113</v>
      </c>
      <c r="J132" s="16" t="s">
        <v>113</v>
      </c>
      <c r="K132" s="16" t="s">
        <v>113</v>
      </c>
      <c r="L132" s="16" t="s">
        <v>113</v>
      </c>
      <c r="M132" s="14" t="s">
        <v>113</v>
      </c>
      <c r="N132" s="14" t="s">
        <v>113</v>
      </c>
      <c r="O132" s="14" t="s">
        <v>113</v>
      </c>
      <c r="P132" s="14" t="s">
        <v>113</v>
      </c>
      <c r="Q132" s="14" t="s">
        <v>113</v>
      </c>
    </row>
    <row r="133" spans="1:17" x14ac:dyDescent="0.2">
      <c r="A133" s="15" t="s">
        <v>149</v>
      </c>
      <c r="B133" s="16" t="s">
        <v>151</v>
      </c>
      <c r="C133" s="16" t="s">
        <v>351</v>
      </c>
      <c r="D133" s="16"/>
      <c r="E133" s="16" t="s">
        <v>352</v>
      </c>
      <c r="F133" s="16" t="s">
        <v>113</v>
      </c>
    </row>
    <row r="134" spans="1:17" x14ac:dyDescent="0.2">
      <c r="A134" s="15" t="s">
        <v>149</v>
      </c>
      <c r="B134" s="16" t="s">
        <v>151</v>
      </c>
      <c r="C134" s="16" t="s">
        <v>484</v>
      </c>
      <c r="D134" s="16"/>
      <c r="E134" s="16" t="s">
        <v>483</v>
      </c>
      <c r="F134" s="16" t="s">
        <v>113</v>
      </c>
    </row>
    <row r="135" spans="1:17" x14ac:dyDescent="0.2">
      <c r="A135" s="15" t="s">
        <v>149</v>
      </c>
      <c r="B135" s="16" t="s">
        <v>151</v>
      </c>
      <c r="C135" s="16" t="s">
        <v>356</v>
      </c>
      <c r="D135" s="16"/>
      <c r="E135" s="16" t="s">
        <v>357</v>
      </c>
      <c r="F135" s="16" t="s">
        <v>113</v>
      </c>
    </row>
    <row r="136" spans="1:17" x14ac:dyDescent="0.2">
      <c r="A136" s="15" t="s">
        <v>149</v>
      </c>
      <c r="B136" s="16" t="s">
        <v>151</v>
      </c>
      <c r="C136" s="16" t="s">
        <v>358</v>
      </c>
      <c r="D136" s="16"/>
      <c r="E136" s="16" t="s">
        <v>359</v>
      </c>
      <c r="F136" s="16" t="s">
        <v>113</v>
      </c>
    </row>
    <row r="137" spans="1:17" x14ac:dyDescent="0.2">
      <c r="A137" s="15" t="s">
        <v>149</v>
      </c>
      <c r="B137" s="16" t="s">
        <v>151</v>
      </c>
      <c r="C137" s="16" t="s">
        <v>360</v>
      </c>
      <c r="D137" s="16"/>
      <c r="E137" s="16" t="s">
        <v>361</v>
      </c>
      <c r="F137" s="16" t="s">
        <v>113</v>
      </c>
    </row>
    <row r="138" spans="1:17" x14ac:dyDescent="0.2">
      <c r="A138" s="15" t="s">
        <v>149</v>
      </c>
      <c r="B138" s="16" t="s">
        <v>151</v>
      </c>
      <c r="C138" s="16" t="s">
        <v>362</v>
      </c>
      <c r="D138" s="16"/>
      <c r="E138" s="16" t="s">
        <v>363</v>
      </c>
      <c r="F138" s="16" t="s">
        <v>113</v>
      </c>
    </row>
    <row r="139" spans="1:17" x14ac:dyDescent="0.2">
      <c r="A139" s="15" t="s">
        <v>149</v>
      </c>
      <c r="B139" s="16" t="s">
        <v>151</v>
      </c>
      <c r="C139" s="16" t="s">
        <v>364</v>
      </c>
      <c r="D139" s="16"/>
      <c r="E139" s="16" t="s">
        <v>365</v>
      </c>
      <c r="F139" s="16" t="s">
        <v>113</v>
      </c>
    </row>
    <row r="140" spans="1:17" x14ac:dyDescent="0.2">
      <c r="A140" s="15" t="s">
        <v>366</v>
      </c>
      <c r="B140" s="16"/>
      <c r="C140" s="16"/>
      <c r="D140" s="16"/>
      <c r="E140" s="16" t="s">
        <v>367</v>
      </c>
      <c r="F140" s="19" t="str">
        <f>IF(AND(FAPerson="",FABetrieb=""),"",IF(FABetrieb="",IF(FaPersName="","",FaPersName),IF(FaUntName="","",FaUntName)))</f>
        <v/>
      </c>
    </row>
    <row r="141" spans="1:17" x14ac:dyDescent="0.2">
      <c r="A141" s="15" t="s">
        <v>366</v>
      </c>
      <c r="B141" s="16"/>
      <c r="C141" s="16"/>
      <c r="D141" s="16"/>
      <c r="E141" s="16" t="s">
        <v>368</v>
      </c>
      <c r="F141" s="19" t="str">
        <f>IF(AND(FaPersName="",FaUntName=""),"",IF(FaUntName="",FaPersSteuernummer,FaUntSteuernummer))</f>
        <v/>
      </c>
    </row>
    <row r="142" spans="1:17" x14ac:dyDescent="0.2">
      <c r="A142" s="15" t="s">
        <v>366</v>
      </c>
      <c r="B142" s="16"/>
      <c r="C142" s="16"/>
      <c r="D142" s="16"/>
      <c r="E142" s="16" t="s">
        <v>369</v>
      </c>
      <c r="F142" s="19" t="str">
        <f>IF(PersName="","",PersName) &amp; IF(PersTitel="","",", "&amp;PersTitel)</f>
        <v/>
      </c>
    </row>
    <row r="143" spans="1:17" x14ac:dyDescent="0.2">
      <c r="A143" s="15" t="s">
        <v>366</v>
      </c>
      <c r="B143" s="16"/>
      <c r="C143" s="16"/>
      <c r="D143" s="16"/>
      <c r="E143" s="16" t="s">
        <v>570</v>
      </c>
      <c r="F143" s="19" t="str">
        <f>IF(PersVorname="","",PersVorname)</f>
        <v/>
      </c>
    </row>
    <row r="144" spans="1:17" x14ac:dyDescent="0.2">
      <c r="A144" s="15" t="s">
        <v>366</v>
      </c>
      <c r="B144" s="16"/>
      <c r="C144" s="16"/>
      <c r="D144" s="16"/>
      <c r="E144" s="16" t="s">
        <v>571</v>
      </c>
      <c r="F144" s="19" t="str">
        <f>IF(PersGeburtsname="","",PersGeburtsname)</f>
        <v/>
      </c>
    </row>
    <row r="145" spans="1:6" x14ac:dyDescent="0.2">
      <c r="A145" s="15" t="s">
        <v>366</v>
      </c>
      <c r="B145" s="16"/>
      <c r="C145" s="16"/>
      <c r="D145" s="16"/>
      <c r="E145" s="16" t="s">
        <v>370</v>
      </c>
      <c r="F145" s="19" t="str">
        <f>IF(PersGeburtsdatum="","",Datumkonvert(PersGeburtsdatum))</f>
        <v/>
      </c>
    </row>
    <row r="146" spans="1:6" x14ac:dyDescent="0.2">
      <c r="A146" s="15" t="s">
        <v>366</v>
      </c>
      <c r="B146" s="16"/>
      <c r="C146" s="16"/>
      <c r="D146" s="16"/>
      <c r="E146" s="16" t="s">
        <v>371</v>
      </c>
      <c r="F146" s="19" t="str">
        <f>IF(PersReligion="","",IF(PersReligion="EV","EV",IF(PersReligion="RK","RK",IF(PersReligion="KL","VD",""))))</f>
        <v/>
      </c>
    </row>
    <row r="147" spans="1:6" x14ac:dyDescent="0.2">
      <c r="A147" s="15" t="s">
        <v>366</v>
      </c>
      <c r="B147" s="16"/>
      <c r="C147" s="16"/>
      <c r="D147" s="16"/>
      <c r="E147" s="16" t="s">
        <v>372</v>
      </c>
      <c r="F147" s="19" t="str">
        <f>IF(PersBeruf="","",PersBeruf)</f>
        <v/>
      </c>
    </row>
    <row r="148" spans="1:6" x14ac:dyDescent="0.2">
      <c r="A148" s="15" t="s">
        <v>366</v>
      </c>
      <c r="B148" s="16"/>
      <c r="C148" s="16"/>
      <c r="D148" s="16"/>
      <c r="E148" s="16" t="s">
        <v>373</v>
      </c>
      <c r="F148" s="19" t="str">
        <f>IF(PersStrasse="","",PersStrasse)</f>
        <v/>
      </c>
    </row>
    <row r="149" spans="1:6" x14ac:dyDescent="0.2">
      <c r="A149" s="15" t="s">
        <v>366</v>
      </c>
      <c r="B149" s="16"/>
      <c r="C149" s="16"/>
      <c r="D149" s="16"/>
      <c r="E149" s="16" t="s">
        <v>374</v>
      </c>
      <c r="F149" s="19" t="str">
        <f>IF(PersPLZStrasse="","",PersPLZStrasse)</f>
        <v/>
      </c>
    </row>
    <row r="150" spans="1:6" x14ac:dyDescent="0.2">
      <c r="A150" s="15" t="s">
        <v>366</v>
      </c>
      <c r="B150" s="16"/>
      <c r="C150" s="16"/>
      <c r="D150" s="16"/>
      <c r="E150" s="16" t="s">
        <v>375</v>
      </c>
      <c r="F150" s="19" t="str">
        <f>IF(PersOrtStrasse="","",PersOrtStrasse)</f>
        <v/>
      </c>
    </row>
    <row r="151" spans="1:6" x14ac:dyDescent="0.2">
      <c r="A151" s="15" t="s">
        <v>366</v>
      </c>
      <c r="B151" s="16"/>
      <c r="C151" s="16"/>
      <c r="D151" s="16"/>
      <c r="E151" s="16" t="s">
        <v>572</v>
      </c>
      <c r="F151" s="19" t="str">
        <f>IF(PersPostfach="","",PersPostfach)</f>
        <v/>
      </c>
    </row>
    <row r="152" spans="1:6" x14ac:dyDescent="0.2">
      <c r="A152" s="15" t="s">
        <v>366</v>
      </c>
      <c r="B152" s="16"/>
      <c r="C152" s="16"/>
      <c r="D152" s="16"/>
      <c r="E152" s="16" t="s">
        <v>376</v>
      </c>
      <c r="F152" s="19" t="str">
        <f>IF(PersPLZPostfach="","",PersPLZPostfach)</f>
        <v/>
      </c>
    </row>
    <row r="153" spans="1:6" x14ac:dyDescent="0.2">
      <c r="A153" s="15" t="s">
        <v>366</v>
      </c>
      <c r="B153" s="16"/>
      <c r="C153" s="16"/>
      <c r="D153" s="16"/>
      <c r="E153" s="16" t="s">
        <v>377</v>
      </c>
      <c r="F153" s="19" t="str">
        <f>IF(PersOrtPostfach="","",PersOrtPostfach)</f>
        <v/>
      </c>
    </row>
    <row r="154" spans="1:6" x14ac:dyDescent="0.2">
      <c r="A154" s="15" t="s">
        <v>366</v>
      </c>
      <c r="B154" s="16"/>
      <c r="C154" s="16"/>
      <c r="D154" s="16"/>
      <c r="E154" s="16" t="s">
        <v>575</v>
      </c>
      <c r="F154" s="19" t="str">
        <f>IF(PersIdentNr="","",PersIdentNr)</f>
        <v/>
      </c>
    </row>
    <row r="155" spans="1:6" x14ac:dyDescent="0.2">
      <c r="A155" s="15" t="s">
        <v>366</v>
      </c>
      <c r="B155" s="16"/>
      <c r="C155" s="16"/>
      <c r="D155" s="16"/>
      <c r="E155" s="16" t="s">
        <v>378</v>
      </c>
      <c r="F155" s="19" t="str">
        <f>IF(PersTelefon="",IF(S34&lt;&gt;"",S34,T34),PersTelefon) &amp; "  " &amp; IF(AA34&lt;&gt;"",AA34,AB34)</f>
        <v xml:space="preserve">  </v>
      </c>
    </row>
    <row r="156" spans="1:6" x14ac:dyDescent="0.2">
      <c r="A156" s="15" t="s">
        <v>366</v>
      </c>
      <c r="B156" s="16"/>
      <c r="C156" s="16"/>
      <c r="D156" s="16"/>
      <c r="E156" s="16" t="s">
        <v>379</v>
      </c>
      <c r="F156" s="19" t="str">
        <f>IF(PersFax="",IF(U34&lt;&gt;"",U34,V34),PersFax)</f>
        <v/>
      </c>
    </row>
    <row r="157" spans="1:6" x14ac:dyDescent="0.2">
      <c r="A157" s="15" t="s">
        <v>366</v>
      </c>
      <c r="B157" s="16"/>
      <c r="C157" s="16"/>
      <c r="D157" s="16"/>
      <c r="E157" s="16" t="s">
        <v>380</v>
      </c>
      <c r="F157" s="19" t="str">
        <f>IF(PersEmail="",IF(W34&lt;&gt;"",W34,X34),PersEmail)</f>
        <v/>
      </c>
    </row>
    <row r="158" spans="1:6" x14ac:dyDescent="0.2">
      <c r="A158" s="15" t="s">
        <v>366</v>
      </c>
      <c r="B158" s="16"/>
      <c r="C158" s="16"/>
      <c r="D158" s="16"/>
      <c r="E158" s="16" t="s">
        <v>433</v>
      </c>
      <c r="F158" s="30" t="str">
        <f>IF(Y34&lt;&gt;"",Y34,Z34)</f>
        <v/>
      </c>
    </row>
    <row r="159" spans="1:6" x14ac:dyDescent="0.2">
      <c r="A159" s="15" t="s">
        <v>366</v>
      </c>
      <c r="B159" s="16"/>
      <c r="C159" s="16"/>
      <c r="D159" s="16"/>
      <c r="E159" s="16" t="s">
        <v>381</v>
      </c>
      <c r="F159" s="19" t="str">
        <f>IF(PersFamilienstand="VH",Datumkonvert(PersFamilieDatum),"")</f>
        <v/>
      </c>
    </row>
    <row r="160" spans="1:6" x14ac:dyDescent="0.2">
      <c r="A160" s="15" t="s">
        <v>366</v>
      </c>
      <c r="B160" s="16"/>
      <c r="C160" s="16"/>
      <c r="D160" s="16"/>
      <c r="E160" s="16" t="s">
        <v>382</v>
      </c>
      <c r="F160" s="19" t="str">
        <f>IF(PersFamilienstand="VW",Datumkonvert(PersFamilieDatum),"")</f>
        <v/>
      </c>
    </row>
    <row r="161" spans="1:9" x14ac:dyDescent="0.2">
      <c r="A161" s="15" t="s">
        <v>366</v>
      </c>
      <c r="B161" s="16"/>
      <c r="C161" s="16"/>
      <c r="D161" s="16"/>
      <c r="E161" s="16" t="s">
        <v>383</v>
      </c>
      <c r="F161" s="19" t="str">
        <f>IF(PersFamilienstand="GS",Datumkonvert(PersFamilieDatum),"")</f>
        <v/>
      </c>
    </row>
    <row r="162" spans="1:9" x14ac:dyDescent="0.2">
      <c r="A162" s="15" t="s">
        <v>366</v>
      </c>
      <c r="B162" s="16"/>
      <c r="C162" s="16"/>
      <c r="D162" s="16"/>
      <c r="E162" s="16" t="s">
        <v>384</v>
      </c>
      <c r="F162" s="19" t="str">
        <f>IF(PersFamilienstand="GT",Datumkonvert(PersFamilieDatum),"")</f>
        <v/>
      </c>
    </row>
    <row r="163" spans="1:9" x14ac:dyDescent="0.2">
      <c r="A163" s="15" t="s">
        <v>366</v>
      </c>
      <c r="B163" s="16"/>
      <c r="C163" s="16"/>
      <c r="D163" s="16"/>
      <c r="E163" s="16" t="s">
        <v>385</v>
      </c>
      <c r="F163" s="19" t="str">
        <f>IF(EgNachname="","",EgNachname) &amp; IF(EgTitel="","",", "&amp;EgTitel)</f>
        <v/>
      </c>
    </row>
    <row r="164" spans="1:9" x14ac:dyDescent="0.2">
      <c r="A164" s="15" t="s">
        <v>366</v>
      </c>
      <c r="B164" s="16"/>
      <c r="C164" s="16"/>
      <c r="D164" s="16"/>
      <c r="E164" s="16" t="s">
        <v>573</v>
      </c>
      <c r="F164" s="19" t="str">
        <f>IF(EgVorname="","",EgVorname)</f>
        <v/>
      </c>
    </row>
    <row r="165" spans="1:9" x14ac:dyDescent="0.2">
      <c r="A165" s="15" t="s">
        <v>366</v>
      </c>
      <c r="B165" s="16"/>
      <c r="C165" s="16"/>
      <c r="D165" s="16"/>
      <c r="E165" s="16" t="s">
        <v>574</v>
      </c>
      <c r="F165" s="19" t="str">
        <f>IF(EgGeburtsname="","",EgGeburtsname)</f>
        <v/>
      </c>
    </row>
    <row r="166" spans="1:9" x14ac:dyDescent="0.2">
      <c r="A166" s="15" t="s">
        <v>366</v>
      </c>
      <c r="B166" s="16"/>
      <c r="C166" s="16"/>
      <c r="D166" s="16"/>
      <c r="E166" s="16" t="s">
        <v>386</v>
      </c>
      <c r="F166" s="19" t="str">
        <f>IF(EgGeburtsdatum="","",Datumkonvert(EgGeburtsdatum))</f>
        <v/>
      </c>
    </row>
    <row r="167" spans="1:9" x14ac:dyDescent="0.2">
      <c r="A167" s="15" t="s">
        <v>366</v>
      </c>
      <c r="B167" s="16"/>
      <c r="C167" s="16"/>
      <c r="D167" s="16"/>
      <c r="E167" s="16" t="s">
        <v>387</v>
      </c>
      <c r="F167" s="19" t="str">
        <f>IF(EgReligion="","",IF(EgReligion="EV","EV",IF(EgReligion="RK","RK",IF(EgReligion="KL","VD",""))))</f>
        <v/>
      </c>
    </row>
    <row r="168" spans="1:9" x14ac:dyDescent="0.2">
      <c r="A168" s="15" t="s">
        <v>366</v>
      </c>
      <c r="B168" s="16"/>
      <c r="C168" s="16"/>
      <c r="D168" s="16"/>
      <c r="E168" s="16" t="s">
        <v>388</v>
      </c>
      <c r="F168" s="19" t="str">
        <f>IF(EgBeruf="","",EgBeruf)</f>
        <v/>
      </c>
    </row>
    <row r="169" spans="1:9" x14ac:dyDescent="0.2">
      <c r="A169" s="15" t="s">
        <v>366</v>
      </c>
      <c r="B169" s="16"/>
      <c r="C169" s="16"/>
      <c r="D169" s="16"/>
      <c r="E169" s="16" t="s">
        <v>434</v>
      </c>
      <c r="F169" s="19" t="str">
        <f>IF(EgStrasse="","",IF(EgStrasse=PersStrasse,"",EgStrasse))</f>
        <v/>
      </c>
    </row>
    <row r="170" spans="1:9" x14ac:dyDescent="0.2">
      <c r="A170" s="15" t="s">
        <v>366</v>
      </c>
      <c r="B170" s="16"/>
      <c r="C170" s="16"/>
      <c r="D170" s="16"/>
      <c r="E170" s="16" t="s">
        <v>435</v>
      </c>
      <c r="F170" s="19" t="str">
        <f>IF(EgPLZ="","",IF(EgPLZ=PersPLZStrasse,"",EgPLZ))</f>
        <v/>
      </c>
    </row>
    <row r="171" spans="1:9" x14ac:dyDescent="0.2">
      <c r="A171" s="15" t="s">
        <v>366</v>
      </c>
      <c r="B171" s="16"/>
      <c r="C171" s="16"/>
      <c r="D171" s="16"/>
      <c r="E171" s="16" t="s">
        <v>436</v>
      </c>
      <c r="F171" s="19" t="str">
        <f>IF(EgOrt="","",IF(EgOrt=PersOrtStrasse,"",EgOrt))</f>
        <v/>
      </c>
    </row>
    <row r="172" spans="1:9" x14ac:dyDescent="0.2">
      <c r="A172" s="15" t="s">
        <v>366</v>
      </c>
      <c r="B172" s="16"/>
      <c r="C172" s="16"/>
      <c r="D172" s="16"/>
      <c r="E172" s="16" t="s">
        <v>576</v>
      </c>
      <c r="F172" s="19" t="str">
        <f>IF(EgIdentNr="","",EgIdentNr)</f>
        <v/>
      </c>
    </row>
    <row r="173" spans="1:9" x14ac:dyDescent="0.2">
      <c r="A173" s="15" t="s">
        <v>366</v>
      </c>
      <c r="B173" s="16"/>
      <c r="C173" s="16"/>
      <c r="D173" s="16"/>
      <c r="E173" s="16" t="s">
        <v>389</v>
      </c>
      <c r="F173" s="19" t="str">
        <f>IF(Alle_IBAN_zeigen,"",BankAlleKtoNr)</f>
        <v/>
      </c>
      <c r="G173" s="340" t="s">
        <v>593</v>
      </c>
      <c r="H173" s="341"/>
    </row>
    <row r="174" spans="1:9" x14ac:dyDescent="0.2">
      <c r="A174" s="15" t="s">
        <v>366</v>
      </c>
      <c r="B174" s="16"/>
      <c r="C174" s="16"/>
      <c r="D174" s="16"/>
      <c r="E174" s="16" t="s">
        <v>390</v>
      </c>
      <c r="F174" s="19" t="str">
        <f>IF(Alle_IBAN_zeigen,"",BankAlleBLZ)</f>
        <v/>
      </c>
      <c r="G174" s="342" t="b">
        <f>IF(OR(AND(BankAlleBLZ&lt;&gt;"",BankAlleKtoNr&lt;&gt;"",OR(BankAlleBic="",BankAlleIBAN="")),AND(BankAlleBLZ&lt;&gt;"",BankAlleKtoNr="",BankAlleBic="")),FALSE,TRUE)</f>
        <v>1</v>
      </c>
      <c r="H174" s="343"/>
      <c r="I174" s="209" t="b">
        <v>0</v>
      </c>
    </row>
    <row r="175" spans="1:9" x14ac:dyDescent="0.2">
      <c r="A175" s="15" t="s">
        <v>366</v>
      </c>
      <c r="B175" s="16"/>
      <c r="C175" s="16"/>
      <c r="D175" s="16"/>
      <c r="E175" s="16" t="s">
        <v>587</v>
      </c>
      <c r="F175" s="19" t="str">
        <f>IF(Alle_IBAN_zeigen,BankAlleIBAN,"")</f>
        <v/>
      </c>
    </row>
    <row r="176" spans="1:9" x14ac:dyDescent="0.2">
      <c r="A176" s="15" t="s">
        <v>366</v>
      </c>
      <c r="B176" s="16"/>
      <c r="C176" s="16"/>
      <c r="D176" s="16"/>
      <c r="E176" s="16" t="s">
        <v>588</v>
      </c>
      <c r="F176" s="19" t="str">
        <f>IF(Alle_IBAN_zeigen,BankAlleBic,"")</f>
        <v/>
      </c>
    </row>
    <row r="177" spans="1:9" x14ac:dyDescent="0.2">
      <c r="A177" s="15" t="s">
        <v>366</v>
      </c>
      <c r="B177" s="16"/>
      <c r="C177" s="16"/>
      <c r="D177" s="16"/>
      <c r="E177" s="16" t="s">
        <v>391</v>
      </c>
      <c r="F177" s="19" t="str">
        <f>IF(BankAlleBezeichnung="","",BankAlleBezeichnung)</f>
        <v/>
      </c>
    </row>
    <row r="178" spans="1:9" x14ac:dyDescent="0.2">
      <c r="A178" s="15" t="s">
        <v>366</v>
      </c>
      <c r="B178" s="16"/>
      <c r="C178" s="16"/>
      <c r="D178" s="16"/>
      <c r="E178" s="16" t="s">
        <v>594</v>
      </c>
      <c r="F178" s="19" t="str">
        <f>IF(BankAlleAbweicher="","",BankAlleAbweicher)</f>
        <v/>
      </c>
    </row>
    <row r="179" spans="1:9" x14ac:dyDescent="0.2">
      <c r="A179" s="15" t="s">
        <v>366</v>
      </c>
      <c r="B179" s="16"/>
      <c r="C179" s="16"/>
      <c r="D179" s="16"/>
      <c r="E179" s="16" t="s">
        <v>392</v>
      </c>
      <c r="F179" s="19" t="str">
        <f>IF(Person_IBAN_zeigen,"",BankPersKtoNr)</f>
        <v/>
      </c>
      <c r="G179" s="340" t="s">
        <v>593</v>
      </c>
      <c r="H179" s="341"/>
    </row>
    <row r="180" spans="1:9" x14ac:dyDescent="0.2">
      <c r="A180" s="15" t="s">
        <v>366</v>
      </c>
      <c r="B180" s="16"/>
      <c r="C180" s="16"/>
      <c r="D180" s="16"/>
      <c r="E180" s="16" t="s">
        <v>393</v>
      </c>
      <c r="F180" s="19" t="str">
        <f>IF(Person_IBAN_zeigen,"",BankPersBLZ)</f>
        <v/>
      </c>
      <c r="G180" s="342" t="b">
        <f>IF(OR(AND(BankPersBLZ&lt;&gt;"",BankPersKtoNr&lt;&gt;"",OR(BankPersBIC="",BankPersIBAN="")),AND(BankPersBLZ&lt;&gt;"",BankPersKtoNr="",BankPersBIC="")),FALSE,TRUE)</f>
        <v>1</v>
      </c>
      <c r="H180" s="343"/>
      <c r="I180" s="209" t="b">
        <v>1</v>
      </c>
    </row>
    <row r="181" spans="1:9" x14ac:dyDescent="0.2">
      <c r="A181" s="15" t="s">
        <v>366</v>
      </c>
      <c r="B181" s="16"/>
      <c r="C181" s="16"/>
      <c r="D181" s="16"/>
      <c r="E181" s="16" t="s">
        <v>589</v>
      </c>
      <c r="F181" s="19">
        <f>IF(Person_IBAN_zeigen,BankPersIBAN,"")</f>
        <v>0</v>
      </c>
    </row>
    <row r="182" spans="1:9" x14ac:dyDescent="0.2">
      <c r="A182" s="15" t="s">
        <v>366</v>
      </c>
      <c r="B182" s="16"/>
      <c r="C182" s="16"/>
      <c r="D182" s="16"/>
      <c r="E182" s="16" t="s">
        <v>590</v>
      </c>
      <c r="F182" s="19">
        <f>IF(Person_IBAN_zeigen,BankPersBIC,"")</f>
        <v>0</v>
      </c>
    </row>
    <row r="183" spans="1:9" x14ac:dyDescent="0.2">
      <c r="A183" s="15" t="s">
        <v>366</v>
      </c>
      <c r="B183" s="16"/>
      <c r="C183" s="16"/>
      <c r="D183" s="16"/>
      <c r="E183" s="16" t="s">
        <v>394</v>
      </c>
      <c r="F183" s="19" t="str">
        <f>IF(BankPersBezeichnung="","",BankPersBezeichnung)</f>
        <v/>
      </c>
    </row>
    <row r="184" spans="1:9" x14ac:dyDescent="0.2">
      <c r="A184" s="15" t="s">
        <v>366</v>
      </c>
      <c r="B184" s="16"/>
      <c r="C184" s="16"/>
      <c r="D184" s="16"/>
      <c r="E184" s="16" t="s">
        <v>595</v>
      </c>
      <c r="F184" s="19" t="str">
        <f>IF(BankPersAbweicher="","",BankPersAbweicher)</f>
        <v/>
      </c>
    </row>
    <row r="185" spans="1:9" x14ac:dyDescent="0.2">
      <c r="A185" s="15" t="s">
        <v>366</v>
      </c>
      <c r="B185" s="16"/>
      <c r="C185" s="16"/>
      <c r="D185" s="16"/>
      <c r="E185" s="16" t="s">
        <v>395</v>
      </c>
      <c r="F185" s="19" t="str">
        <f>IF(Betrieb_IBAN_zeigen,"",BankUntKtoNr)</f>
        <v/>
      </c>
      <c r="G185" s="340" t="s">
        <v>593</v>
      </c>
      <c r="H185" s="341"/>
    </row>
    <row r="186" spans="1:9" x14ac:dyDescent="0.2">
      <c r="A186" s="15" t="s">
        <v>366</v>
      </c>
      <c r="B186" s="16"/>
      <c r="C186" s="16"/>
      <c r="D186" s="16"/>
      <c r="E186" s="16" t="s">
        <v>396</v>
      </c>
      <c r="F186" s="19" t="str">
        <f>IF(Betrieb_IBAN_zeigen,"",BankUntBLZ)</f>
        <v/>
      </c>
      <c r="G186" s="342" t="b">
        <f>IF(OR(AND(BankUntBLZ&lt;&gt;"",BankUntKtoNr&lt;&gt;"",OR(BankUntBIC="",BankUntIBAN="")),AND(BankUntBLZ&lt;&gt;"",BankUntKtoNr="",BankUntBIC="")),FALSE,TRUE)</f>
        <v>1</v>
      </c>
      <c r="H186" s="343"/>
      <c r="I186" s="209" t="b">
        <v>1</v>
      </c>
    </row>
    <row r="187" spans="1:9" x14ac:dyDescent="0.2">
      <c r="A187" s="15" t="s">
        <v>366</v>
      </c>
      <c r="B187" s="16"/>
      <c r="C187" s="16"/>
      <c r="D187" s="16"/>
      <c r="E187" s="16" t="s">
        <v>591</v>
      </c>
      <c r="F187" s="191">
        <f>IF(Betrieb_IBAN_zeigen,BankUntIBAN,"")</f>
        <v>0</v>
      </c>
      <c r="G187" s="193"/>
      <c r="H187" s="192"/>
    </row>
    <row r="188" spans="1:9" x14ac:dyDescent="0.2">
      <c r="A188" s="15" t="s">
        <v>366</v>
      </c>
      <c r="B188" s="16"/>
      <c r="C188" s="16"/>
      <c r="D188" s="16"/>
      <c r="E188" s="16" t="s">
        <v>592</v>
      </c>
      <c r="F188" s="19">
        <f>IF(Betrieb_IBAN_zeigen,BankUntBIC,"")</f>
        <v>0</v>
      </c>
    </row>
    <row r="189" spans="1:9" x14ac:dyDescent="0.2">
      <c r="A189" s="15" t="s">
        <v>366</v>
      </c>
      <c r="B189" s="16"/>
      <c r="C189" s="16"/>
      <c r="D189" s="16"/>
      <c r="E189" s="16" t="s">
        <v>397</v>
      </c>
      <c r="F189" s="19" t="str">
        <f>IF(BankUntBezeichnung="","",BankUntBezeichnung)</f>
        <v/>
      </c>
    </row>
    <row r="190" spans="1:9" x14ac:dyDescent="0.2">
      <c r="A190" s="15" t="s">
        <v>366</v>
      </c>
      <c r="B190" s="16"/>
      <c r="C190" s="16"/>
      <c r="D190" s="16"/>
      <c r="E190" s="16" t="s">
        <v>596</v>
      </c>
      <c r="F190" s="19" t="str">
        <f>IF(BankUntAbweicher="","",BankUntAbweicher)</f>
        <v/>
      </c>
    </row>
    <row r="191" spans="1:9" x14ac:dyDescent="0.2">
      <c r="A191" s="15" t="s">
        <v>366</v>
      </c>
      <c r="B191" s="16"/>
      <c r="C191" s="16"/>
      <c r="D191" s="16"/>
      <c r="E191" s="16" t="s">
        <v>398</v>
      </c>
      <c r="F191" s="29" t="str">
        <f>IF(OR(F180&lt;&gt;"",F182 &lt;&gt;""),"X","")</f>
        <v>X</v>
      </c>
    </row>
    <row r="192" spans="1:9" x14ac:dyDescent="0.2">
      <c r="A192" s="15" t="s">
        <v>366</v>
      </c>
      <c r="B192" s="16"/>
      <c r="C192" s="16"/>
      <c r="D192" s="16"/>
      <c r="E192" s="16" t="s">
        <v>399</v>
      </c>
      <c r="F192" s="29" t="str">
        <f>IF(OR(F186&lt;&gt;"",F188&lt;&gt;""),"X","")</f>
        <v>X</v>
      </c>
    </row>
    <row r="193" spans="1:6" x14ac:dyDescent="0.2">
      <c r="A193" s="15" t="s">
        <v>366</v>
      </c>
      <c r="B193" s="16"/>
      <c r="C193" s="16"/>
      <c r="D193" s="16"/>
      <c r="E193" s="16" t="s">
        <v>631</v>
      </c>
      <c r="F193" s="29" t="str">
        <f>IF(AND(EmpfBetrieb="Empf",EmpfUntBezeichnung&lt;&gt;""),EmpfUntBezeichnung,"")</f>
        <v/>
      </c>
    </row>
    <row r="194" spans="1:6" x14ac:dyDescent="0.2">
      <c r="A194" s="15" t="s">
        <v>366</v>
      </c>
      <c r="B194" s="16"/>
      <c r="C194" s="16"/>
      <c r="D194" s="16"/>
      <c r="E194" s="16" t="s">
        <v>449</v>
      </c>
      <c r="F194" s="19" t="str">
        <f>IF(AND(EmpfPerson="",EmpfBetrieb=""),"",IF(EmpfBetrieb="Empf",IF(EmpfUntBezeichnung="",IF(EmpfUntNachname="","",EmpfUntNachname) &amp; IF(EmpfUntTitel="","",", " &amp; EmpfUntTitel),EmpfUntBezeichnung),IF(EmpfPersNachname="","",EmpfPersNachname) &amp; IF(EmpfPersTitel="","",", " &amp; EmpfPersTitel)))</f>
        <v/>
      </c>
    </row>
    <row r="195" spans="1:6" x14ac:dyDescent="0.2">
      <c r="A195" s="15" t="s">
        <v>366</v>
      </c>
      <c r="B195" s="16"/>
      <c r="C195" s="16"/>
      <c r="D195" s="16"/>
      <c r="E195" s="16" t="s">
        <v>632</v>
      </c>
      <c r="F195" s="19" t="str">
        <f>IF(AND(EmpfPerson="",EmpfBetrieb=""),"",IF(EmpfBetrieb="Empf",IF(EmpfUntBezeichnung="",IF(EmpfUntVorname="",EmpfUntVorname),""),IF(EmpfPersVorname="",EmpfPersVorname)))</f>
        <v/>
      </c>
    </row>
    <row r="196" spans="1:6" x14ac:dyDescent="0.2">
      <c r="A196" s="15" t="s">
        <v>366</v>
      </c>
      <c r="B196" s="16"/>
      <c r="C196" s="16"/>
      <c r="D196" s="16"/>
      <c r="E196" s="16" t="s">
        <v>599</v>
      </c>
      <c r="F196" s="19" t="str">
        <f>IF(AND(EmpfPerson="",EmpfBetrieb=""),"",IF(EmpfBetrieb="Empf",IF(EmpfUntStrasse="","",EmpfUntStrasse),IF(EmpfPersStrasse="","",EmpfPersStrasse)))</f>
        <v/>
      </c>
    </row>
    <row r="197" spans="1:6" x14ac:dyDescent="0.2">
      <c r="A197" s="15" t="s">
        <v>366</v>
      </c>
      <c r="B197" s="16"/>
      <c r="C197" s="16"/>
      <c r="D197" s="16"/>
      <c r="E197" s="16" t="s">
        <v>614</v>
      </c>
      <c r="F197" s="19" t="str">
        <f>IF(AND(EmpfPerson="",EmpfBetrieb=""),"",IF(EmpfBetrieb="Empf",IF(EmpfUntPLZStrasse="","",EmpfUntPLZStrasse),IF(EmpfPersPLZStrasse="","",EmpfPersPLZStrasse)))</f>
        <v/>
      </c>
    </row>
    <row r="198" spans="1:6" x14ac:dyDescent="0.2">
      <c r="A198" s="15" t="s">
        <v>366</v>
      </c>
      <c r="B198" s="16"/>
      <c r="C198" s="16"/>
      <c r="D198" s="16"/>
      <c r="E198" s="16" t="s">
        <v>615</v>
      </c>
      <c r="F198" s="19" t="str">
        <f>IF(AND(EmpfPerson="",EmpfBetrieb=""),"",IF(EmpfBetrieb="Empf",IF(EmpfUntOrtStrasse="","",EmpfUntOrtStrasse),IF(EmpfPersOrtStrasse="","",EmpfPersOrtStrasse)))</f>
        <v/>
      </c>
    </row>
    <row r="199" spans="1:6" x14ac:dyDescent="0.2">
      <c r="A199" s="15" t="s">
        <v>366</v>
      </c>
      <c r="B199" s="16"/>
      <c r="C199" s="16"/>
      <c r="D199" s="16"/>
      <c r="E199" s="16" t="s">
        <v>616</v>
      </c>
      <c r="F199" s="19" t="str">
        <f>IF(AND(EmpfPerson="",EmpfBetrieb=""),"",IF(EmpfBetrieb="Empf",IF(EmpfUntPLZPostfach="","",EmpfUntPLZPostfach),IF(EmpfPersPLZPostfach="","",EmpfPersPLZPostfach)))</f>
        <v/>
      </c>
    </row>
    <row r="200" spans="1:6" x14ac:dyDescent="0.2">
      <c r="A200" s="15" t="s">
        <v>366</v>
      </c>
      <c r="B200" s="16"/>
      <c r="C200" s="16"/>
      <c r="D200" s="16"/>
      <c r="E200" s="16" t="s">
        <v>617</v>
      </c>
      <c r="F200" s="19" t="str">
        <f>IF(AND(EmpfPerson="",EmpfBetrieb=""),"",IF(EmpfBetrieb="Empf",IF(EmpfUntOrtPostfach="","",EmpfUntOrtPostfach),IF(EmpfPersOrtPostfach="","",EmpfPersOrtPostfach)))</f>
        <v/>
      </c>
    </row>
    <row r="201" spans="1:6" x14ac:dyDescent="0.2">
      <c r="A201" s="15" t="s">
        <v>366</v>
      </c>
      <c r="B201" s="16"/>
      <c r="C201" s="16"/>
      <c r="D201" s="16"/>
      <c r="E201" s="16" t="s">
        <v>618</v>
      </c>
      <c r="F201" s="19" t="str">
        <f>IF(AND(EmpfPerson="",EmpfBetrieb=""),"",IF(EmpfBetrieb="Empf",IF(EmpfUntPostfach="","",EmpfUntPostfach),IF(EmpfPersPostfach="","",EmpfPersPostfach)))</f>
        <v/>
      </c>
    </row>
    <row r="202" spans="1:6" x14ac:dyDescent="0.2">
      <c r="A202" s="15" t="s">
        <v>366</v>
      </c>
      <c r="B202" s="16"/>
      <c r="C202" s="16"/>
      <c r="D202" s="16"/>
      <c r="E202" s="16" t="s">
        <v>450</v>
      </c>
      <c r="F202" s="19" t="str">
        <f>IF(AND(EmpfPerson="",EmpfBetrieb=""),"",IF(EmpfBetrieb="Empf",IF(EmpfUntTel="","",EmpfUntTel),IF(EmpfPersTel="","",EmpfPersTel)))</f>
        <v/>
      </c>
    </row>
    <row r="203" spans="1:6" x14ac:dyDescent="0.2">
      <c r="A203" s="15" t="s">
        <v>366</v>
      </c>
      <c r="B203" s="16"/>
      <c r="C203" s="16"/>
      <c r="D203" s="16"/>
      <c r="E203" s="16" t="s">
        <v>451</v>
      </c>
      <c r="F203" s="19" t="str">
        <f>IF(AND(EmpfPerson="",EmpfBetrieb=""),"",IF(EmpfBetrieb="Empf",IF(EmpfUntFax="","",EmpfUntFax),IF(EmpfPersFax="","",EmpfPersFax)))</f>
        <v/>
      </c>
    </row>
    <row r="204" spans="1:6" x14ac:dyDescent="0.2">
      <c r="A204" s="15" t="s">
        <v>366</v>
      </c>
      <c r="B204" s="16"/>
      <c r="C204" s="16"/>
      <c r="D204" s="16"/>
      <c r="E204" s="16" t="s">
        <v>452</v>
      </c>
      <c r="F204" s="19" t="str">
        <f>IF(AND(EmpfPerson="",EmpfBetrieb=""),"",IF(EmpfBetrieb="Empf",IF(EmpfUntEmail="","",EmpfUntEmail),IF(EmpfPersEmail="","",EmpfPersEmail)))</f>
        <v/>
      </c>
    </row>
    <row r="205" spans="1:6" x14ac:dyDescent="0.2">
      <c r="A205" s="15" t="s">
        <v>366</v>
      </c>
      <c r="B205" s="16"/>
      <c r="C205" s="16"/>
      <c r="D205" s="16"/>
      <c r="E205" s="16" t="s">
        <v>465</v>
      </c>
      <c r="F205" s="19" t="str">
        <f>IF(UntGegenstand="","",UntGegenstand)</f>
        <v/>
      </c>
    </row>
    <row r="206" spans="1:6" x14ac:dyDescent="0.2">
      <c r="A206" s="15" t="s">
        <v>366</v>
      </c>
      <c r="B206" s="16"/>
      <c r="C206" s="16"/>
      <c r="D206" s="16"/>
      <c r="E206" s="16" t="s">
        <v>400</v>
      </c>
      <c r="F206" s="19" t="str">
        <f>IF(UntBezeichnung="","",UntBezeichnung)</f>
        <v/>
      </c>
    </row>
    <row r="207" spans="1:6" x14ac:dyDescent="0.2">
      <c r="A207" s="15" t="s">
        <v>366</v>
      </c>
      <c r="B207" s="16"/>
      <c r="C207" s="16"/>
      <c r="D207" s="16"/>
      <c r="E207" s="16" t="s">
        <v>401</v>
      </c>
      <c r="F207" s="19" t="str">
        <f>IF(UntStrasse="","",UntStrasse)</f>
        <v/>
      </c>
    </row>
    <row r="208" spans="1:6" x14ac:dyDescent="0.2">
      <c r="A208" s="15" t="s">
        <v>366</v>
      </c>
      <c r="B208" s="16"/>
      <c r="C208" s="16"/>
      <c r="D208" s="16"/>
      <c r="E208" s="16" t="s">
        <v>402</v>
      </c>
      <c r="F208" s="19" t="str">
        <f>IF(UntPLZStrasse="","",UntPLZStrasse)</f>
        <v/>
      </c>
    </row>
    <row r="209" spans="1:6" x14ac:dyDescent="0.2">
      <c r="A209" s="15" t="s">
        <v>366</v>
      </c>
      <c r="B209" s="16"/>
      <c r="C209" s="16"/>
      <c r="D209" s="16"/>
      <c r="E209" s="16" t="s">
        <v>403</v>
      </c>
      <c r="F209" s="19" t="str">
        <f>IF(UntOrtStrasse="","",UntOrtStrasse)</f>
        <v/>
      </c>
    </row>
    <row r="210" spans="1:6" x14ac:dyDescent="0.2">
      <c r="A210" s="15" t="s">
        <v>366</v>
      </c>
      <c r="B210" s="16"/>
      <c r="C210" s="16"/>
      <c r="D210" s="16"/>
      <c r="E210" s="16" t="s">
        <v>404</v>
      </c>
      <c r="F210" s="19" t="str">
        <f>IF(UntPLZPostfach="","",UntPLZPostfach)</f>
        <v/>
      </c>
    </row>
    <row r="211" spans="1:6" x14ac:dyDescent="0.2">
      <c r="A211" s="15" t="s">
        <v>366</v>
      </c>
      <c r="B211" s="16"/>
      <c r="C211" s="16"/>
      <c r="D211" s="16"/>
      <c r="E211" s="16" t="s">
        <v>600</v>
      </c>
      <c r="F211" s="19" t="str">
        <f>IF(UntOrtPostfach="","",UntOrtPostfach)</f>
        <v/>
      </c>
    </row>
    <row r="212" spans="1:6" x14ac:dyDescent="0.2">
      <c r="A212" s="15" t="s">
        <v>366</v>
      </c>
      <c r="B212" s="16"/>
      <c r="C212" s="16"/>
      <c r="D212" s="16"/>
      <c r="E212" s="16" t="s">
        <v>601</v>
      </c>
      <c r="F212" s="19" t="str">
        <f>IF(UntPostfach="","",UntPostfach)</f>
        <v/>
      </c>
    </row>
    <row r="213" spans="1:6" x14ac:dyDescent="0.2">
      <c r="A213" s="15" t="s">
        <v>366</v>
      </c>
      <c r="B213" s="16"/>
      <c r="C213" s="16"/>
      <c r="D213" s="16"/>
      <c r="E213" s="16" t="s">
        <v>636</v>
      </c>
      <c r="F213" s="19" t="str">
        <f>IF(UntGlStrasse="","",IF(UntGlStrasse=UntStrasse,"",UntGlStrasse))</f>
        <v/>
      </c>
    </row>
    <row r="214" spans="1:6" x14ac:dyDescent="0.2">
      <c r="A214" s="15" t="s">
        <v>366</v>
      </c>
      <c r="B214" s="16"/>
      <c r="C214" s="16"/>
      <c r="D214" s="16"/>
      <c r="E214" s="16" t="s">
        <v>637</v>
      </c>
      <c r="F214" s="19" t="str">
        <f>IF(UntGlPlz="","",IF(UntGlPlz=UntPLZStrasse,"",UntGlPlz))</f>
        <v/>
      </c>
    </row>
    <row r="215" spans="1:6" x14ac:dyDescent="0.2">
      <c r="A215" s="15" t="s">
        <v>366</v>
      </c>
      <c r="B215" s="16"/>
      <c r="C215" s="16"/>
      <c r="D215" s="16"/>
      <c r="E215" s="16" t="s">
        <v>655</v>
      </c>
      <c r="F215" s="19" t="str">
        <f>IF(UntGlOrt="","",IF(UntGlPlz=UntOrtStrasse,"",UntGlOrt))</f>
        <v/>
      </c>
    </row>
    <row r="216" spans="1:6" x14ac:dyDescent="0.2">
      <c r="A216" s="15" t="s">
        <v>366</v>
      </c>
      <c r="B216" s="16"/>
      <c r="C216" s="16"/>
      <c r="D216" s="16"/>
      <c r="E216" s="16" t="s">
        <v>405</v>
      </c>
      <c r="F216" s="19" t="str">
        <f>IF(UntTelefon="",IF(S127&lt;&gt;"",S127,T127),UntTelefon) &amp; IF(AND(UntTelefon="",S127="",T127=""),"",IF(AND(AA127="",AB127=""),"",", ")) &amp; IF(AA127&lt;&gt;"",AA127,AB127)</f>
        <v/>
      </c>
    </row>
    <row r="217" spans="1:6" x14ac:dyDescent="0.2">
      <c r="A217" s="15" t="s">
        <v>366</v>
      </c>
      <c r="B217" s="16"/>
      <c r="C217" s="16"/>
      <c r="D217" s="16"/>
      <c r="E217" s="16" t="s">
        <v>406</v>
      </c>
      <c r="F217" s="19" t="str">
        <f>IF(UntFax="",IF(U127&lt;&gt;"",U127,V127),UntFax)</f>
        <v/>
      </c>
    </row>
    <row r="218" spans="1:6" x14ac:dyDescent="0.2">
      <c r="A218" s="15" t="s">
        <v>366</v>
      </c>
      <c r="B218" s="16"/>
      <c r="C218" s="16"/>
      <c r="D218" s="16"/>
      <c r="E218" s="16" t="s">
        <v>407</v>
      </c>
      <c r="F218" s="19" t="str">
        <f>IF(UntEmail="",IF(W127&lt;&gt;"",W127,X127),UntEmail)</f>
        <v/>
      </c>
    </row>
    <row r="219" spans="1:6" x14ac:dyDescent="0.2">
      <c r="A219" s="15" t="s">
        <v>366</v>
      </c>
      <c r="B219" s="16"/>
      <c r="C219" s="16"/>
      <c r="D219" s="16"/>
      <c r="E219" s="16" t="s">
        <v>479</v>
      </c>
      <c r="F219" s="19" t="str">
        <f>IF(Y127&lt;&gt;"",Y127,Z127)</f>
        <v/>
      </c>
    </row>
    <row r="220" spans="1:6" x14ac:dyDescent="0.2">
      <c r="A220" s="15" t="s">
        <v>366</v>
      </c>
      <c r="B220" s="16"/>
      <c r="C220" s="16"/>
      <c r="D220" s="16"/>
      <c r="E220" s="16" t="s">
        <v>602</v>
      </c>
      <c r="F220" s="19" t="str">
        <f>IF(H128="","",H128 )</f>
        <v/>
      </c>
    </row>
    <row r="221" spans="1:6" x14ac:dyDescent="0.2">
      <c r="A221" s="15" t="s">
        <v>366</v>
      </c>
      <c r="B221" s="16"/>
      <c r="C221" s="16"/>
      <c r="D221" s="16"/>
      <c r="E221" s="16" t="s">
        <v>480</v>
      </c>
      <c r="F221" s="19" t="str">
        <f>IF(H129="","",H129 )</f>
        <v/>
      </c>
    </row>
    <row r="222" spans="1:6" x14ac:dyDescent="0.2">
      <c r="A222" s="15" t="s">
        <v>366</v>
      </c>
      <c r="B222" s="16"/>
      <c r="C222" s="16"/>
      <c r="D222" s="16"/>
      <c r="E222" s="16" t="s">
        <v>604</v>
      </c>
      <c r="F222" s="19" t="str">
        <f>IF(H130="","",H130)</f>
        <v/>
      </c>
    </row>
    <row r="223" spans="1:6" x14ac:dyDescent="0.2">
      <c r="A223" s="15" t="s">
        <v>366</v>
      </c>
      <c r="B223" s="16"/>
      <c r="C223" s="16"/>
      <c r="D223" s="16"/>
      <c r="E223" s="16" t="s">
        <v>605</v>
      </c>
      <c r="F223" s="19" t="str">
        <f>IF(H131="","",H131)</f>
        <v/>
      </c>
    </row>
    <row r="224" spans="1:6" x14ac:dyDescent="0.2">
      <c r="A224" s="15" t="s">
        <v>366</v>
      </c>
      <c r="B224" s="16"/>
      <c r="C224" s="16"/>
      <c r="D224" s="16"/>
      <c r="E224" s="16" t="s">
        <v>408</v>
      </c>
      <c r="F224" s="19" t="str">
        <f>IF(H132="","",H132)</f>
        <v/>
      </c>
    </row>
    <row r="225" spans="1:6" x14ac:dyDescent="0.2">
      <c r="A225" s="15" t="s">
        <v>366</v>
      </c>
      <c r="B225" s="16"/>
      <c r="C225" s="16"/>
      <c r="D225" s="16"/>
      <c r="E225" s="16" t="s">
        <v>603</v>
      </c>
      <c r="F225" s="19" t="str">
        <f>IF(I128="","",I128 )</f>
        <v/>
      </c>
    </row>
    <row r="226" spans="1:6" x14ac:dyDescent="0.2">
      <c r="A226" s="15" t="s">
        <v>366</v>
      </c>
      <c r="B226" s="16"/>
      <c r="C226" s="16"/>
      <c r="D226" s="16"/>
      <c r="E226" s="16" t="s">
        <v>481</v>
      </c>
      <c r="F226" s="19" t="str">
        <f>IF(I129="","",I129)</f>
        <v/>
      </c>
    </row>
    <row r="227" spans="1:6" x14ac:dyDescent="0.2">
      <c r="A227" s="15" t="s">
        <v>366</v>
      </c>
      <c r="B227" s="16"/>
      <c r="C227" s="16"/>
      <c r="D227" s="16"/>
      <c r="E227" s="16" t="s">
        <v>606</v>
      </c>
      <c r="F227" s="19" t="str">
        <f>IF(I130="","",I130)</f>
        <v/>
      </c>
    </row>
    <row r="228" spans="1:6" x14ac:dyDescent="0.2">
      <c r="A228" s="15" t="s">
        <v>366</v>
      </c>
      <c r="B228" s="16"/>
      <c r="C228" s="16"/>
      <c r="D228" s="16"/>
      <c r="E228" s="16" t="s">
        <v>607</v>
      </c>
      <c r="F228" s="19" t="str">
        <f>IF(I131="","",I131)</f>
        <v/>
      </c>
    </row>
    <row r="229" spans="1:6" x14ac:dyDescent="0.2">
      <c r="A229" s="15" t="s">
        <v>366</v>
      </c>
      <c r="B229" s="16"/>
      <c r="C229" s="16"/>
      <c r="D229" s="16"/>
      <c r="E229" s="16" t="s">
        <v>409</v>
      </c>
      <c r="F229" s="19" t="str">
        <f>IF(I132="","",I132)</f>
        <v/>
      </c>
    </row>
    <row r="230" spans="1:6" x14ac:dyDescent="0.2">
      <c r="A230" s="15" t="s">
        <v>366</v>
      </c>
      <c r="B230" s="16"/>
      <c r="C230" s="16"/>
      <c r="D230" s="16"/>
      <c r="E230" s="16" t="s">
        <v>410</v>
      </c>
      <c r="F230" s="19" t="str">
        <f>""</f>
        <v/>
      </c>
    </row>
    <row r="231" spans="1:6" x14ac:dyDescent="0.2">
      <c r="A231" s="15" t="s">
        <v>366</v>
      </c>
      <c r="B231" s="16"/>
      <c r="C231" s="16"/>
      <c r="D231" s="16"/>
      <c r="E231" s="16" t="s">
        <v>411</v>
      </c>
      <c r="F231" s="19" t="str">
        <f>IF(AND(F220="",F225=""),"","X")</f>
        <v/>
      </c>
    </row>
    <row r="232" spans="1:6" x14ac:dyDescent="0.2">
      <c r="A232" s="15" t="s">
        <v>366</v>
      </c>
      <c r="B232" s="16"/>
      <c r="C232" s="16"/>
      <c r="D232" s="16"/>
      <c r="E232" s="16" t="s">
        <v>412</v>
      </c>
      <c r="F232" s="19" t="str">
        <f>IF(UntRegister="1","X","")</f>
        <v/>
      </c>
    </row>
    <row r="233" spans="1:6" x14ac:dyDescent="0.2">
      <c r="A233" s="15" t="s">
        <v>366</v>
      </c>
      <c r="B233" s="16"/>
      <c r="C233" s="16"/>
      <c r="D233" s="16"/>
      <c r="E233" s="16" t="s">
        <v>413</v>
      </c>
      <c r="F233" s="19" t="str">
        <f>""</f>
        <v/>
      </c>
    </row>
    <row r="234" spans="1:6" x14ac:dyDescent="0.2">
      <c r="A234" s="15" t="s">
        <v>366</v>
      </c>
      <c r="B234" s="16"/>
      <c r="C234" s="16"/>
      <c r="D234" s="16"/>
      <c r="E234" s="16" t="s">
        <v>482</v>
      </c>
      <c r="F234" s="19" t="str">
        <f>IF(UntRegisterDatum="","",Datumkonvert(UntRegisterDatum))</f>
        <v/>
      </c>
    </row>
    <row r="235" spans="1:6" x14ac:dyDescent="0.2">
      <c r="A235" s="15" t="s">
        <v>366</v>
      </c>
      <c r="B235" s="16"/>
      <c r="C235" s="16"/>
      <c r="D235" s="16"/>
      <c r="E235" s="16" t="s">
        <v>414</v>
      </c>
      <c r="F235" s="19" t="str">
        <f>IF(OR(UntGewermittlung="2",UntGewermittlung="3",UntGewermittlung="4"),"X","")</f>
        <v/>
      </c>
    </row>
    <row r="236" spans="1:6" x14ac:dyDescent="0.2">
      <c r="A236" s="15" t="s">
        <v>366</v>
      </c>
      <c r="B236" s="16"/>
      <c r="C236" s="16"/>
      <c r="D236" s="16"/>
      <c r="E236" s="16" t="s">
        <v>415</v>
      </c>
      <c r="F236" s="19" t="str">
        <f>IF(OR(UntGewermittlung="1",UntGewermittlung="5"),"X","")</f>
        <v/>
      </c>
    </row>
    <row r="237" spans="1:6" x14ac:dyDescent="0.2">
      <c r="A237" s="15" t="s">
        <v>366</v>
      </c>
      <c r="B237" s="16"/>
      <c r="C237" s="16"/>
      <c r="D237" s="16"/>
      <c r="E237" s="16" t="s">
        <v>416</v>
      </c>
      <c r="F237" s="19" t="str">
        <f>IF(UntGewermittlung="6","X","")</f>
        <v/>
      </c>
    </row>
    <row r="238" spans="1:6" x14ac:dyDescent="0.2">
      <c r="A238" s="15" t="s">
        <v>366</v>
      </c>
      <c r="B238" s="16"/>
      <c r="C238" s="16"/>
      <c r="D238" s="16"/>
      <c r="E238" s="16" t="s">
        <v>417</v>
      </c>
      <c r="F238" s="19" t="str">
        <f>""</f>
        <v/>
      </c>
    </row>
    <row r="239" spans="1:6" x14ac:dyDescent="0.2">
      <c r="A239" s="15" t="s">
        <v>366</v>
      </c>
      <c r="B239" s="16"/>
      <c r="C239" s="16"/>
      <c r="D239" s="16"/>
      <c r="E239" s="16" t="s">
        <v>418</v>
      </c>
      <c r="F239" s="19" t="str">
        <f>""</f>
        <v/>
      </c>
    </row>
    <row r="240" spans="1:6" x14ac:dyDescent="0.2">
      <c r="A240" s="15" t="s">
        <v>366</v>
      </c>
      <c r="B240" s="16"/>
      <c r="C240" s="16"/>
      <c r="D240" s="16"/>
      <c r="E240" s="16" t="s">
        <v>419</v>
      </c>
      <c r="F240" s="19" t="str">
        <f>IF(UntAbwWj="","",MID(UntAbwWj,1,2) &amp; "." &amp; MID(UntAbwWj,3,2) &amp; ".")</f>
        <v/>
      </c>
    </row>
    <row r="241" spans="1:6" x14ac:dyDescent="0.2">
      <c r="A241" s="15" t="s">
        <v>366</v>
      </c>
      <c r="B241" s="16"/>
      <c r="C241" s="16"/>
      <c r="D241" s="16"/>
      <c r="E241" s="16" t="s">
        <v>420</v>
      </c>
      <c r="F241" s="19" t="str">
        <f>""</f>
        <v/>
      </c>
    </row>
    <row r="242" spans="1:6" x14ac:dyDescent="0.2">
      <c r="A242" s="15" t="s">
        <v>366</v>
      </c>
      <c r="B242" s="16"/>
      <c r="C242" s="16"/>
      <c r="D242" s="16"/>
      <c r="E242" s="16" t="s">
        <v>421</v>
      </c>
      <c r="F242" s="19" t="str">
        <f>IF(UntAbwWj="","","X")</f>
        <v/>
      </c>
    </row>
    <row r="243" spans="1:6" x14ac:dyDescent="0.2">
      <c r="A243" s="15" t="s">
        <v>366</v>
      </c>
      <c r="B243" s="16"/>
      <c r="C243" s="16"/>
      <c r="D243" s="16"/>
      <c r="E243" s="16" t="s">
        <v>423</v>
      </c>
      <c r="F243" s="19" t="str">
        <f>IF(OR(UntLStA="1",UntLStA="5"),"X","")</f>
        <v/>
      </c>
    </row>
    <row r="244" spans="1:6" x14ac:dyDescent="0.2">
      <c r="A244" s="15" t="s">
        <v>366</v>
      </c>
      <c r="B244" s="16"/>
      <c r="C244" s="16"/>
      <c r="D244" s="16"/>
      <c r="E244" s="16" t="s">
        <v>424</v>
      </c>
      <c r="F244" s="19" t="str">
        <f>IF(UntLStA="2","X","")</f>
        <v/>
      </c>
    </row>
    <row r="245" spans="1:6" x14ac:dyDescent="0.2">
      <c r="A245" s="15" t="s">
        <v>366</v>
      </c>
      <c r="B245" s="16"/>
      <c r="C245" s="16"/>
      <c r="D245" s="16"/>
      <c r="E245" s="16" t="s">
        <v>425</v>
      </c>
      <c r="F245" s="19" t="str">
        <f>IF(UntLStA="4","X","")</f>
        <v/>
      </c>
    </row>
    <row r="246" spans="1:6" x14ac:dyDescent="0.2">
      <c r="A246" s="15" t="s">
        <v>366</v>
      </c>
      <c r="B246" s="16"/>
      <c r="C246" s="16"/>
      <c r="D246" s="16"/>
      <c r="E246" s="16" t="s">
        <v>508</v>
      </c>
      <c r="F246" s="19" t="str">
        <f>IF(BsBezeichnung="","",BsBezeichnung)</f>
        <v/>
      </c>
    </row>
    <row r="247" spans="1:6" x14ac:dyDescent="0.2">
      <c r="A247" s="15" t="s">
        <v>366</v>
      </c>
      <c r="B247" s="16"/>
      <c r="C247" s="16"/>
      <c r="D247" s="16"/>
      <c r="E247" s="16" t="s">
        <v>426</v>
      </c>
      <c r="F247" s="19" t="str">
        <f>IF(BsStrasse="","",BsStrasse)</f>
        <v/>
      </c>
    </row>
    <row r="248" spans="1:6" x14ac:dyDescent="0.2">
      <c r="A248" s="15" t="s">
        <v>366</v>
      </c>
      <c r="B248" s="16"/>
      <c r="C248" s="16"/>
      <c r="D248" s="16"/>
      <c r="E248" s="16" t="s">
        <v>509</v>
      </c>
      <c r="F248" s="19" t="str">
        <f>IF(BsPLZ="","",BsPLZ)</f>
        <v/>
      </c>
    </row>
    <row r="249" spans="1:6" x14ac:dyDescent="0.2">
      <c r="A249" s="15" t="s">
        <v>366</v>
      </c>
      <c r="B249" s="16"/>
      <c r="C249" s="16"/>
      <c r="D249" s="16"/>
      <c r="E249" s="16" t="s">
        <v>510</v>
      </c>
      <c r="F249" s="19" t="str">
        <f>IF(BsOrt="","",BsOrt)</f>
        <v/>
      </c>
    </row>
    <row r="250" spans="1:6" x14ac:dyDescent="0.2">
      <c r="A250" s="15" t="s">
        <v>366</v>
      </c>
      <c r="B250" s="16"/>
      <c r="C250" s="16"/>
      <c r="D250" s="16"/>
      <c r="E250" s="16" t="s">
        <v>427</v>
      </c>
      <c r="F250" s="19" t="str">
        <f>IF(OR(UntUmsatzsbest="B",UntUmsatzsbest="C",UntUmsatzsbest="G",UntUmsatzsbest="K"),"X","")</f>
        <v/>
      </c>
    </row>
    <row r="251" spans="1:6" x14ac:dyDescent="0.2">
      <c r="A251" s="15" t="s">
        <v>366</v>
      </c>
      <c r="B251" s="16"/>
      <c r="C251" s="16"/>
      <c r="D251" s="16"/>
      <c r="E251" s="16" t="s">
        <v>428</v>
      </c>
      <c r="F251" s="19" t="str">
        <f>IF(OR(UntUmsatzsbest="D",UntUmsatzsbest="E",UntUmsatzsbest="H",UntUmsatzsbest="L"),"X","")</f>
        <v/>
      </c>
    </row>
    <row r="252" spans="1:6" x14ac:dyDescent="0.2">
      <c r="A252" s="15" t="s">
        <v>366</v>
      </c>
      <c r="B252" s="16"/>
      <c r="C252" s="16"/>
      <c r="D252" s="16"/>
      <c r="E252" s="16" t="s">
        <v>640</v>
      </c>
      <c r="F252" s="19" t="str">
        <f>IF(USt_IdNr="","","X")</f>
        <v/>
      </c>
    </row>
    <row r="253" spans="1:6" x14ac:dyDescent="0.2">
      <c r="A253" s="15" t="s">
        <v>366</v>
      </c>
      <c r="B253" s="16"/>
      <c r="C253" s="16"/>
      <c r="D253" s="16"/>
      <c r="E253" s="16" t="s">
        <v>422</v>
      </c>
      <c r="F253" s="19" t="str">
        <f>IF(USt_IdNr="","",USt_IdNr)</f>
        <v/>
      </c>
    </row>
    <row r="254" spans="1:6" x14ac:dyDescent="0.2">
      <c r="A254" s="15" t="s">
        <v>366</v>
      </c>
      <c r="B254" s="16"/>
      <c r="C254" s="16"/>
      <c r="D254" s="16"/>
      <c r="E254" s="16" t="s">
        <v>429</v>
      </c>
      <c r="F254" s="19" t="str">
        <f ca="1">IF(AND(PersOrtStrasse="",UntOrtStrasse=""),TEXT(TODAY(),"TT.MM.JJJJ"),IF(UntOrtStrasse="",PersOrtStrasse,UntOrtStrasse) &amp; ", " &amp; TEXT(TODAY(),"TT.MM.JJJJ"))</f>
        <v>18.06.2019</v>
      </c>
    </row>
    <row r="255" spans="1:6" x14ac:dyDescent="0.2">
      <c r="A255" s="15" t="s">
        <v>366</v>
      </c>
      <c r="B255" s="16"/>
      <c r="C255" s="16"/>
      <c r="D255" s="16"/>
      <c r="E255" s="16" t="s">
        <v>430</v>
      </c>
      <c r="F255" s="19" t="str">
        <f>IF(AND(FAPerson="",FABetrieb=""),"",IF(FABetrieb="",IF(FaPersName="","",FaPersName),IF(FaUntName="","",FaUntName)))</f>
        <v/>
      </c>
    </row>
    <row r="256" spans="1:6" x14ac:dyDescent="0.2">
      <c r="A256" s="15" t="s">
        <v>366</v>
      </c>
      <c r="B256" s="16"/>
      <c r="C256" s="16"/>
      <c r="D256" s="16"/>
      <c r="E256" s="16" t="s">
        <v>431</v>
      </c>
      <c r="F256" s="19" t="str">
        <f>IF(AND(FAPerson="",FABetrieb=""),"",IF(FABetrieb="",IF(AND(FaPersStrasse="",FaPersPostfach=""),"",IF(FaPersPostfach="",FaPersStrasse,"Postfach " &amp; FaPersPostfach)),IF(AND(FaUntStrasse="",FaUntPostfach=""),"",IF(FaUntPostfach="",FaUntStrasse,"Postfach " &amp; FaUntPostfach))))</f>
        <v/>
      </c>
    </row>
    <row r="257" spans="1:6" x14ac:dyDescent="0.2">
      <c r="A257" s="15" t="s">
        <v>366</v>
      </c>
      <c r="B257" s="16"/>
      <c r="C257" s="16"/>
      <c r="D257" s="16"/>
      <c r="E257" s="16" t="s">
        <v>432</v>
      </c>
      <c r="F257" s="19" t="str">
        <f>IF(AND(FAPerson="",FABetrieb=""),"",IF(FABetrieb="",IF(FaPersPostfach="",IF(FaPersPLZStrasse="","",FaPersPLZStrasse&amp;" ")&amp;IF(FaPersOrtStrasse="","",FaPersOrtStrasse),IF(FaPersPLZPostfach="","",FaPersPLZPostfach&amp;" ")&amp;IF(FaPersOrtPostfach="","",FaPersOrtPostfach)),IF(FaUntPLZStrasse="","",FaUntPLZStrasse&amp;" ")&amp;IF(FaUntOrtStrasse="","",FaUntOrtStrasse)))</f>
        <v/>
      </c>
    </row>
  </sheetData>
  <mergeCells count="16">
    <mergeCell ref="G186:H186"/>
    <mergeCell ref="G173:H173"/>
    <mergeCell ref="G174:H174"/>
    <mergeCell ref="G179:H179"/>
    <mergeCell ref="G180:H180"/>
    <mergeCell ref="G185:H185"/>
    <mergeCell ref="AA32:AB32"/>
    <mergeCell ref="S125:T125"/>
    <mergeCell ref="U125:V125"/>
    <mergeCell ref="W125:X125"/>
    <mergeCell ref="Y125:Z125"/>
    <mergeCell ref="AA125:AB125"/>
    <mergeCell ref="S32:T32"/>
    <mergeCell ref="U32:V32"/>
    <mergeCell ref="W32:X32"/>
    <mergeCell ref="Y32:Z32"/>
  </mergeCells>
  <phoneticPr fontId="1" type="noConversion"/>
  <pageMargins left="0.78740157499999996" right="0.78740157499999996" top="0.984251969" bottom="0.984251969" header="0.4921259845" footer="0.4921259845"/>
  <pageSetup paperSize="9" scale="1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479ddbd1-765c-4dba-913c-affd8346e7ed</BSO999929>
</file>

<file path=customXml/itemProps1.xml><?xml version="1.0" encoding="utf-8"?>
<ds:datastoreItem xmlns:ds="http://schemas.openxmlformats.org/officeDocument/2006/customXml" ds:itemID="{46478A48-F195-46DB-B4B0-52B20349091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428</vt:i4>
      </vt:variant>
    </vt:vector>
  </HeadingPairs>
  <TitlesOfParts>
    <vt:vector size="436" baseType="lpstr">
      <vt:lpstr>Seite 1</vt:lpstr>
      <vt:lpstr>Seite 2</vt:lpstr>
      <vt:lpstr>Seite 3</vt:lpstr>
      <vt:lpstr>Seite 4</vt:lpstr>
      <vt:lpstr>Seite 5</vt:lpstr>
      <vt:lpstr>Seite 6</vt:lpstr>
      <vt:lpstr>Seite 7</vt:lpstr>
      <vt:lpstr>Seite 8</vt:lpstr>
      <vt:lpstr>AktiveBank1</vt:lpstr>
      <vt:lpstr>AktiveBank2</vt:lpstr>
      <vt:lpstr>AktiveBank3</vt:lpstr>
      <vt:lpstr>Alle_IBAN_zeigen</vt:lpstr>
      <vt:lpstr>Ausdruck0</vt:lpstr>
      <vt:lpstr>Ausdruck1</vt:lpstr>
      <vt:lpstr>Ausdruck10</vt:lpstr>
      <vt:lpstr>Ausdruck11</vt:lpstr>
      <vt:lpstr>Ausdruck12</vt:lpstr>
      <vt:lpstr>Ausdruck13</vt:lpstr>
      <vt:lpstr>Ausdruck14</vt:lpstr>
      <vt:lpstr>Ausdruck15</vt:lpstr>
      <vt:lpstr>Ausdruck16</vt:lpstr>
      <vt:lpstr>Ausdruck2</vt:lpstr>
      <vt:lpstr>Ausdruck3</vt:lpstr>
      <vt:lpstr>Ausdruck4</vt:lpstr>
      <vt:lpstr>Ausdruck5</vt:lpstr>
      <vt:lpstr>Ausdruck6</vt:lpstr>
      <vt:lpstr>Ausdruck7</vt:lpstr>
      <vt:lpstr>Ausdruck8</vt:lpstr>
      <vt:lpstr>Ausdruck9</vt:lpstr>
      <vt:lpstr>BankAlleAbweicher</vt:lpstr>
      <vt:lpstr>BankAlleBezeichnung</vt:lpstr>
      <vt:lpstr>BankAlleBic</vt:lpstr>
      <vt:lpstr>BankAlleBLZ</vt:lpstr>
      <vt:lpstr>BankAlleIBAN</vt:lpstr>
      <vt:lpstr>BankAlleKtoNr</vt:lpstr>
      <vt:lpstr>BankPersAbweicher</vt:lpstr>
      <vt:lpstr>BankPersBezeichnung</vt:lpstr>
      <vt:lpstr>BankPersBIC</vt:lpstr>
      <vt:lpstr>BankPersBLZ</vt:lpstr>
      <vt:lpstr>BankPersIBAN</vt:lpstr>
      <vt:lpstr>BankPersKtoNr</vt:lpstr>
      <vt:lpstr>BankQuelleStart</vt:lpstr>
      <vt:lpstr>BankUntAbweicher</vt:lpstr>
      <vt:lpstr>BankUntBezeichnung</vt:lpstr>
      <vt:lpstr>BankUntBIC</vt:lpstr>
      <vt:lpstr>BankUntBLZ</vt:lpstr>
      <vt:lpstr>BankUntIBAN</vt:lpstr>
      <vt:lpstr>BankUntKtoNr</vt:lpstr>
      <vt:lpstr>BankZielStart</vt:lpstr>
      <vt:lpstr>Betrieb_IBAN_zeigen</vt:lpstr>
      <vt:lpstr>BetriebStaetten</vt:lpstr>
      <vt:lpstr>BsBezeichnung</vt:lpstr>
      <vt:lpstr>BsOrt</vt:lpstr>
      <vt:lpstr>BsPLZ</vt:lpstr>
      <vt:lpstr>BsStrasse</vt:lpstr>
      <vt:lpstr>BsTelefon</vt:lpstr>
      <vt:lpstr>'Seite 1'!Druckbereich</vt:lpstr>
      <vt:lpstr>'Seite 2'!Druckbereich</vt:lpstr>
      <vt:lpstr>'Seite 3'!Druckbereich</vt:lpstr>
      <vt:lpstr>'Seite 4'!Druckbereich</vt:lpstr>
      <vt:lpstr>'Seite 5'!Druckbereich</vt:lpstr>
      <vt:lpstr>'Seite 6'!Druckbereich</vt:lpstr>
      <vt:lpstr>'Seite 7'!Druckbereich</vt:lpstr>
      <vt:lpstr>'Seite 8'!Druckbereich</vt:lpstr>
      <vt:lpstr>EgBeruf</vt:lpstr>
      <vt:lpstr>EgGeburtsdatum</vt:lpstr>
      <vt:lpstr>EgGeburtsname</vt:lpstr>
      <vt:lpstr>EgIdentNr</vt:lpstr>
      <vt:lpstr>EgNachname</vt:lpstr>
      <vt:lpstr>EgOrt</vt:lpstr>
      <vt:lpstr>EgPLZ</vt:lpstr>
      <vt:lpstr>EgReligion</vt:lpstr>
      <vt:lpstr>EgStrasse</vt:lpstr>
      <vt:lpstr>EgTitel</vt:lpstr>
      <vt:lpstr>EgVorname</vt:lpstr>
      <vt:lpstr>ein_d_1</vt:lpstr>
      <vt:lpstr>ein_d_10</vt:lpstr>
      <vt:lpstr>ein_d_11</vt:lpstr>
      <vt:lpstr>ein_d_12</vt:lpstr>
      <vt:lpstr>ein_d_13</vt:lpstr>
      <vt:lpstr>ein_d_14</vt:lpstr>
      <vt:lpstr>ein_d_17</vt:lpstr>
      <vt:lpstr>ein_d_18</vt:lpstr>
      <vt:lpstr>ein_d_19</vt:lpstr>
      <vt:lpstr>ein_d_2</vt:lpstr>
      <vt:lpstr>ein_d_20</vt:lpstr>
      <vt:lpstr>ein_d_3</vt:lpstr>
      <vt:lpstr>ein_d_4</vt:lpstr>
      <vt:lpstr>ein_d_5</vt:lpstr>
      <vt:lpstr>ein_d_6</vt:lpstr>
      <vt:lpstr>ein_d_7</vt:lpstr>
      <vt:lpstr>ein_d_8</vt:lpstr>
      <vt:lpstr>ein_pgz_11_1</vt:lpstr>
      <vt:lpstr>ein_pgz_11_2</vt:lpstr>
      <vt:lpstr>ein_pgz_3_1</vt:lpstr>
      <vt:lpstr>ein_pgz_3_2</vt:lpstr>
      <vt:lpstr>ein_pgz_7_1</vt:lpstr>
      <vt:lpstr>ein_pgz_7_2</vt:lpstr>
      <vt:lpstr>ein_pgz_7_3</vt:lpstr>
      <vt:lpstr>'Seite 3'!ein_rx_1_1</vt:lpstr>
      <vt:lpstr>'Seite 6'!ein_rx_1_1</vt:lpstr>
      <vt:lpstr>'Seite 7'!ein_rx_1_1</vt:lpstr>
      <vt:lpstr>'Seite 8'!ein_rx_1_1</vt:lpstr>
      <vt:lpstr>ein_rx_1_1</vt:lpstr>
      <vt:lpstr>ein_rx_1_2</vt:lpstr>
      <vt:lpstr>ein_rx_10_1</vt:lpstr>
      <vt:lpstr>ein_rx_10_2</vt:lpstr>
      <vt:lpstr>ein_rx_10_3</vt:lpstr>
      <vt:lpstr>ein_rx_11_1</vt:lpstr>
      <vt:lpstr>ein_rx_11_2</vt:lpstr>
      <vt:lpstr>ein_rx_12_1</vt:lpstr>
      <vt:lpstr>ein_rx_12_2</vt:lpstr>
      <vt:lpstr>ein_rx_13_1</vt:lpstr>
      <vt:lpstr>ein_rx_13_2</vt:lpstr>
      <vt:lpstr>ein_rx_13_3</vt:lpstr>
      <vt:lpstr>ein_rx_14_1</vt:lpstr>
      <vt:lpstr>ein_rx_14_2</vt:lpstr>
      <vt:lpstr>ein_rx_15_1</vt:lpstr>
      <vt:lpstr>ein_rx_15_2</vt:lpstr>
      <vt:lpstr>ein_rx_18_1</vt:lpstr>
      <vt:lpstr>ein_rx_18_2</vt:lpstr>
      <vt:lpstr>ein_rx_2_1</vt:lpstr>
      <vt:lpstr>ein_rx_2_2</vt:lpstr>
      <vt:lpstr>ein_rx_20_1</vt:lpstr>
      <vt:lpstr>ein_rx_20_2</vt:lpstr>
      <vt:lpstr>ein_rx_21_1</vt:lpstr>
      <vt:lpstr>ein_rx_21_2</vt:lpstr>
      <vt:lpstr>ein_rx_22_1</vt:lpstr>
      <vt:lpstr>ein_rx_22_2</vt:lpstr>
      <vt:lpstr>ein_rx_3_1</vt:lpstr>
      <vt:lpstr>ein_rx_3_2</vt:lpstr>
      <vt:lpstr>ein_rx_3_3</vt:lpstr>
      <vt:lpstr>ein_rx_4_1</vt:lpstr>
      <vt:lpstr>ein_rx_4_2</vt:lpstr>
      <vt:lpstr>ein_rx_5_1</vt:lpstr>
      <vt:lpstr>ein_rx_5_2</vt:lpstr>
      <vt:lpstr>ein_rx_6_1</vt:lpstr>
      <vt:lpstr>ein_rx_6_2</vt:lpstr>
      <vt:lpstr>ein_rx_7_1</vt:lpstr>
      <vt:lpstr>ein_rx_7_2</vt:lpstr>
      <vt:lpstr>ein_rx_8_1</vt:lpstr>
      <vt:lpstr>ein_rx_8_2</vt:lpstr>
      <vt:lpstr>ein_rx_8_3</vt:lpstr>
      <vt:lpstr>ein_rx_8_4</vt:lpstr>
      <vt:lpstr>ein_rx_9_1</vt:lpstr>
      <vt:lpstr>ein_rx_9_2</vt:lpstr>
      <vt:lpstr>'Seite 3'!ein_x_1</vt:lpstr>
      <vt:lpstr>'Seite 4'!ein_x_1</vt:lpstr>
      <vt:lpstr>'Seite 6'!ein_x_1</vt:lpstr>
      <vt:lpstr>'Seite 7'!ein_x_1</vt:lpstr>
      <vt:lpstr>'Seite 8'!ein_x_1</vt:lpstr>
      <vt:lpstr>ein_x_1</vt:lpstr>
      <vt:lpstr>ein_x_10</vt:lpstr>
      <vt:lpstr>ein_x_11</vt:lpstr>
      <vt:lpstr>ein_x_12</vt:lpstr>
      <vt:lpstr>ein_x_14</vt:lpstr>
      <vt:lpstr>ein_x_15</vt:lpstr>
      <vt:lpstr>ein_x_16</vt:lpstr>
      <vt:lpstr>ein_x_17</vt:lpstr>
      <vt:lpstr>ein_x_18</vt:lpstr>
      <vt:lpstr>ein_x_19</vt:lpstr>
      <vt:lpstr>ein_x_2</vt:lpstr>
      <vt:lpstr>ein_x_20</vt:lpstr>
      <vt:lpstr>ein_x_21</vt:lpstr>
      <vt:lpstr>ein_x_22</vt:lpstr>
      <vt:lpstr>ein_x_3</vt:lpstr>
      <vt:lpstr>ein_x_4</vt:lpstr>
      <vt:lpstr>ein_x_5</vt:lpstr>
      <vt:lpstr>ein_x_6</vt:lpstr>
      <vt:lpstr>ein_x_7</vt:lpstr>
      <vt:lpstr>ein_x_8</vt:lpstr>
      <vt:lpstr>ein_x_9</vt:lpstr>
      <vt:lpstr>ein_z_12_1</vt:lpstr>
      <vt:lpstr>ein_z_12_10</vt:lpstr>
      <vt:lpstr>ein_z_12_11</vt:lpstr>
      <vt:lpstr>ein_z_12_12</vt:lpstr>
      <vt:lpstr>ein_z_12_13</vt:lpstr>
      <vt:lpstr>ein_z_12_14</vt:lpstr>
      <vt:lpstr>ein_z_12_15</vt:lpstr>
      <vt:lpstr>ein_z_12_16</vt:lpstr>
      <vt:lpstr>ein_z_12_17</vt:lpstr>
      <vt:lpstr>ein_z_12_18</vt:lpstr>
      <vt:lpstr>ein_z_12_19</vt:lpstr>
      <vt:lpstr>ein_z_12_2</vt:lpstr>
      <vt:lpstr>ein_z_12_20</vt:lpstr>
      <vt:lpstr>ein_z_12_21</vt:lpstr>
      <vt:lpstr>ein_z_12_22</vt:lpstr>
      <vt:lpstr>ein_z_12_23</vt:lpstr>
      <vt:lpstr>ein_z_12_24</vt:lpstr>
      <vt:lpstr>ein_z_12_25</vt:lpstr>
      <vt:lpstr>ein_z_12_26</vt:lpstr>
      <vt:lpstr>ein_z_12_27</vt:lpstr>
      <vt:lpstr>ein_z_12_28</vt:lpstr>
      <vt:lpstr>ein_z_12_29</vt:lpstr>
      <vt:lpstr>ein_z_12_3</vt:lpstr>
      <vt:lpstr>ein_z_12_30</vt:lpstr>
      <vt:lpstr>ein_z_12_31</vt:lpstr>
      <vt:lpstr>ein_z_12_32</vt:lpstr>
      <vt:lpstr>ein_z_12_33</vt:lpstr>
      <vt:lpstr>ein_z_12_34</vt:lpstr>
      <vt:lpstr>ein_z_12_35</vt:lpstr>
      <vt:lpstr>ein_z_12_36</vt:lpstr>
      <vt:lpstr>ein_z_12_37</vt:lpstr>
      <vt:lpstr>ein_z_12_38</vt:lpstr>
      <vt:lpstr>ein_z_12_4</vt:lpstr>
      <vt:lpstr>ein_z_12_5</vt:lpstr>
      <vt:lpstr>ein_z_12_6</vt:lpstr>
      <vt:lpstr>ein_z_12_7</vt:lpstr>
      <vt:lpstr>ein_z_12_8</vt:lpstr>
      <vt:lpstr>ein_z_12_9</vt:lpstr>
      <vt:lpstr>Eingabekontrolle</vt:lpstr>
      <vt:lpstr>EmpfBetrieb</vt:lpstr>
      <vt:lpstr>EmpfPersEmail</vt:lpstr>
      <vt:lpstr>EmpfPersFax</vt:lpstr>
      <vt:lpstr>EmpfPersNachname</vt:lpstr>
      <vt:lpstr>EmpfPerson</vt:lpstr>
      <vt:lpstr>EmpfPersOrtPostfach</vt:lpstr>
      <vt:lpstr>EmpfPersOrtStrasse</vt:lpstr>
      <vt:lpstr>EmpfPersPLZPostfach</vt:lpstr>
      <vt:lpstr>EmpfPersPLZStrasse</vt:lpstr>
      <vt:lpstr>EmpfPersPostfach</vt:lpstr>
      <vt:lpstr>EmpfPersStrasse</vt:lpstr>
      <vt:lpstr>EmpfPersTel</vt:lpstr>
      <vt:lpstr>EmpfPersTitel</vt:lpstr>
      <vt:lpstr>EmpfPersVorname</vt:lpstr>
      <vt:lpstr>EmpfStbPers</vt:lpstr>
      <vt:lpstr>EmpfStbUnt</vt:lpstr>
      <vt:lpstr>EmpfUntBezeichnung</vt:lpstr>
      <vt:lpstr>EmpfUntEmail</vt:lpstr>
      <vt:lpstr>EmpfUntFax</vt:lpstr>
      <vt:lpstr>EmpfUntNachname</vt:lpstr>
      <vt:lpstr>EmpfUntOrtPostfach</vt:lpstr>
      <vt:lpstr>EmpfUntOrtStrasse</vt:lpstr>
      <vt:lpstr>EmpfUntPLZPostfach</vt:lpstr>
      <vt:lpstr>EmpfUntPLZStrasse</vt:lpstr>
      <vt:lpstr>EmpfUntPostfach</vt:lpstr>
      <vt:lpstr>EmpfUntStrasse</vt:lpstr>
      <vt:lpstr>EmpfUntTel</vt:lpstr>
      <vt:lpstr>EmpfUntTitel</vt:lpstr>
      <vt:lpstr>EmpfUntVorname</vt:lpstr>
      <vt:lpstr>FABetrieb</vt:lpstr>
      <vt:lpstr>FaPersName</vt:lpstr>
      <vt:lpstr>FAPerson</vt:lpstr>
      <vt:lpstr>FaPersOrtPostfach</vt:lpstr>
      <vt:lpstr>FaPersOrtStrasse</vt:lpstr>
      <vt:lpstr>FaPersPLZPostfach</vt:lpstr>
      <vt:lpstr>FaPersPLZStrasse</vt:lpstr>
      <vt:lpstr>FaPersPostfach</vt:lpstr>
      <vt:lpstr>FaPersSteuernummer</vt:lpstr>
      <vt:lpstr>FaPersStrasse</vt:lpstr>
      <vt:lpstr>FaUntName</vt:lpstr>
      <vt:lpstr>FaUntOrtStrasse</vt:lpstr>
      <vt:lpstr>FaUntPLZStrasse</vt:lpstr>
      <vt:lpstr>FaUntPostfach</vt:lpstr>
      <vt:lpstr>FaUntSteuernummer</vt:lpstr>
      <vt:lpstr>FaUntStrasse</vt:lpstr>
      <vt:lpstr>First3</vt:lpstr>
      <vt:lpstr>FirstRun</vt:lpstr>
      <vt:lpstr>Header</vt:lpstr>
      <vt:lpstr>Header2</vt:lpstr>
      <vt:lpstr>Header3</vt:lpstr>
      <vt:lpstr>Header4</vt:lpstr>
      <vt:lpstr>Header5</vt:lpstr>
      <vt:lpstr>Header6</vt:lpstr>
      <vt:lpstr>Header7</vt:lpstr>
      <vt:lpstr>Header8</vt:lpstr>
      <vt:lpstr>KDBezeichnung1</vt:lpstr>
      <vt:lpstr>KDBezeichnung2</vt:lpstr>
      <vt:lpstr>KDEmail</vt:lpstr>
      <vt:lpstr>KDFax</vt:lpstr>
      <vt:lpstr>KDInternet</vt:lpstr>
      <vt:lpstr>KDMobil</vt:lpstr>
      <vt:lpstr>KDOrt</vt:lpstr>
      <vt:lpstr>KDPLZ</vt:lpstr>
      <vt:lpstr>KDStrasse</vt:lpstr>
      <vt:lpstr>KDTel</vt:lpstr>
      <vt:lpstr>PCDO2</vt:lpstr>
      <vt:lpstr>PersBankHauptBLZ</vt:lpstr>
      <vt:lpstr>PersBankHauptKtoNr</vt:lpstr>
      <vt:lpstr>PersBeruf</vt:lpstr>
      <vt:lpstr>PersEmail</vt:lpstr>
      <vt:lpstr>PersFamilieDatum</vt:lpstr>
      <vt:lpstr>PersFamilienstand</vt:lpstr>
      <vt:lpstr>PersFax</vt:lpstr>
      <vt:lpstr>PersGeburtsdatum</vt:lpstr>
      <vt:lpstr>PersGeburtsname</vt:lpstr>
      <vt:lpstr>PersIdentNr</vt:lpstr>
      <vt:lpstr>PersName</vt:lpstr>
      <vt:lpstr>Person_IBAN_zeigen</vt:lpstr>
      <vt:lpstr>PersOrtPostfach</vt:lpstr>
      <vt:lpstr>PersOrtStrasse</vt:lpstr>
      <vt:lpstr>PersPLZPostfach</vt:lpstr>
      <vt:lpstr>PersPLZStrasse</vt:lpstr>
      <vt:lpstr>PersPostfach</vt:lpstr>
      <vt:lpstr>PersReligion</vt:lpstr>
      <vt:lpstr>PersStrasse</vt:lpstr>
      <vt:lpstr>PersTelefon</vt:lpstr>
      <vt:lpstr>PersTitel</vt:lpstr>
      <vt:lpstr>PersVorname</vt:lpstr>
      <vt:lpstr>Steuerpflichtiger</vt:lpstr>
      <vt:lpstr>ToolDatum</vt:lpstr>
      <vt:lpstr>ToolInfo</vt:lpstr>
      <vt:lpstr>ToolName</vt:lpstr>
      <vt:lpstr>ToolVersion</vt:lpstr>
      <vt:lpstr>UntAbwWj</vt:lpstr>
      <vt:lpstr>UntBankHauptBLZ</vt:lpstr>
      <vt:lpstr>UntBankHauptKtoNr</vt:lpstr>
      <vt:lpstr>UntBezeichnung</vt:lpstr>
      <vt:lpstr>UntEmail</vt:lpstr>
      <vt:lpstr>UntFax</vt:lpstr>
      <vt:lpstr>UntGegenstand</vt:lpstr>
      <vt:lpstr>UntGewermittlung</vt:lpstr>
      <vt:lpstr>UntGlOrt</vt:lpstr>
      <vt:lpstr>UntGlPlz</vt:lpstr>
      <vt:lpstr>UntGlStrasse</vt:lpstr>
      <vt:lpstr>UntLStA</vt:lpstr>
      <vt:lpstr>UntOrtPostfach</vt:lpstr>
      <vt:lpstr>UntOrtStrasse</vt:lpstr>
      <vt:lpstr>UntPLZPostfach</vt:lpstr>
      <vt:lpstr>UntPLZStrasse</vt:lpstr>
      <vt:lpstr>UntPostfach</vt:lpstr>
      <vt:lpstr>UntRegister</vt:lpstr>
      <vt:lpstr>UntRegisterDatum</vt:lpstr>
      <vt:lpstr>UntStrasse</vt:lpstr>
      <vt:lpstr>UntTelefon</vt:lpstr>
      <vt:lpstr>UntUmsatzsbest</vt:lpstr>
      <vt:lpstr>USt_IdNr</vt:lpstr>
      <vt:lpstr>ZAlleAbweicher</vt:lpstr>
      <vt:lpstr>ZAlleBIC</vt:lpstr>
      <vt:lpstr>ZAlleBLZ</vt:lpstr>
      <vt:lpstr>ZAlleIBAN</vt:lpstr>
      <vt:lpstr>ZAlleInhaber</vt:lpstr>
      <vt:lpstr>ZAlleKtoNr</vt:lpstr>
      <vt:lpstr>ZAlleName</vt:lpstr>
      <vt:lpstr>ZBetriebAbweicher</vt:lpstr>
      <vt:lpstr>ZBetriebBIC</vt:lpstr>
      <vt:lpstr>ZBetriebBLZ</vt:lpstr>
      <vt:lpstr>ZBetriebIBAN</vt:lpstr>
      <vt:lpstr>ZBetriebInhaber</vt:lpstr>
      <vt:lpstr>ZBetriebKtoNr</vt:lpstr>
      <vt:lpstr>ZBetriebName</vt:lpstr>
      <vt:lpstr>ZBsBezeichnung1</vt:lpstr>
      <vt:lpstr>ZBsBezeichnung2</vt:lpstr>
      <vt:lpstr>ZBsName</vt:lpstr>
      <vt:lpstr>ZBsOrt</vt:lpstr>
      <vt:lpstr>ZBsOrt1</vt:lpstr>
      <vt:lpstr>ZBsOrt2</vt:lpstr>
      <vt:lpstr>ZBsPLZ</vt:lpstr>
      <vt:lpstr>ZBsPLZ1</vt:lpstr>
      <vt:lpstr>ZBsPLZ2</vt:lpstr>
      <vt:lpstr>ZBsStrasse</vt:lpstr>
      <vt:lpstr>ZBsStrasse1</vt:lpstr>
      <vt:lpstr>ZBsStrasse2</vt:lpstr>
      <vt:lpstr>ZBsTelefon1</vt:lpstr>
      <vt:lpstr>ZBsTelefon2</vt:lpstr>
      <vt:lpstr>ZEgBeruf</vt:lpstr>
      <vt:lpstr>ZEgGeburt</vt:lpstr>
      <vt:lpstr>ZEgGeburtsname</vt:lpstr>
      <vt:lpstr>ZEgIdentNr</vt:lpstr>
      <vt:lpstr>ZEgName</vt:lpstr>
      <vt:lpstr>ZEgOrt</vt:lpstr>
      <vt:lpstr>ZEgPLZ</vt:lpstr>
      <vt:lpstr>ZEgReligion</vt:lpstr>
      <vt:lpstr>ZEgStrasse</vt:lpstr>
      <vt:lpstr>ZEgVorname</vt:lpstr>
      <vt:lpstr>ZEmpfBezeichnung</vt:lpstr>
      <vt:lpstr>ZEmpfEMail</vt:lpstr>
      <vt:lpstr>ZEmpfName</vt:lpstr>
      <vt:lpstr>ZEmpfOrtPostfach</vt:lpstr>
      <vt:lpstr>ZEmpfOrtStrasse</vt:lpstr>
      <vt:lpstr>ZEmpfPLZPostfach</vt:lpstr>
      <vt:lpstr>ZEmpfPLZStrasse</vt:lpstr>
      <vt:lpstr>ZEmpfPostfach</vt:lpstr>
      <vt:lpstr>ZEmpfStrasse</vt:lpstr>
      <vt:lpstr>ZEmpfTelefax</vt:lpstr>
      <vt:lpstr>ZEmpfTelefon</vt:lpstr>
      <vt:lpstr>ZEmpfVorname</vt:lpstr>
      <vt:lpstr>ZFaBezeichnung</vt:lpstr>
      <vt:lpstr>ZFaName</vt:lpstr>
      <vt:lpstr>ZFaPLZOrt</vt:lpstr>
      <vt:lpstr>ZFaPostfachStrasse</vt:lpstr>
      <vt:lpstr>ZFaSteuernummer</vt:lpstr>
      <vt:lpstr>ZOrtDatum</vt:lpstr>
      <vt:lpstr>ZPersBeruf</vt:lpstr>
      <vt:lpstr>ZPersEmail</vt:lpstr>
      <vt:lpstr>ZPersFax</vt:lpstr>
      <vt:lpstr>ZPersGeburt</vt:lpstr>
      <vt:lpstr>ZPersGeburtsname</vt:lpstr>
      <vt:lpstr>ZPersGeschieden</vt:lpstr>
      <vt:lpstr>ZPersGetrennt</vt:lpstr>
      <vt:lpstr>ZPersIdentNr</vt:lpstr>
      <vt:lpstr>ZPersInternet</vt:lpstr>
      <vt:lpstr>ZPersName</vt:lpstr>
      <vt:lpstr>ZPersonAbweicher</vt:lpstr>
      <vt:lpstr>ZPersonBIC</vt:lpstr>
      <vt:lpstr>ZPersonBLZ</vt:lpstr>
      <vt:lpstr>ZPersonIBAN</vt:lpstr>
      <vt:lpstr>ZPersonInhaber</vt:lpstr>
      <vt:lpstr>ZPersonKtoNr</vt:lpstr>
      <vt:lpstr>ZPersonName</vt:lpstr>
      <vt:lpstr>ZPersOrtPostfach</vt:lpstr>
      <vt:lpstr>ZPersOrtStrasse</vt:lpstr>
      <vt:lpstr>ZPersPLZPostfach</vt:lpstr>
      <vt:lpstr>ZPersPLZStrasse</vt:lpstr>
      <vt:lpstr>ZPersPostfach</vt:lpstr>
      <vt:lpstr>ZPersReligion</vt:lpstr>
      <vt:lpstr>ZPersStrasse</vt:lpstr>
      <vt:lpstr>ZPersTelefon</vt:lpstr>
      <vt:lpstr>ZPersVerheiratet</vt:lpstr>
      <vt:lpstr>ZPersVerwitwet</vt:lpstr>
      <vt:lpstr>ZPersVorname</vt:lpstr>
      <vt:lpstr>ZRegisterEintragDatum</vt:lpstr>
      <vt:lpstr>ZStBEmail</vt:lpstr>
      <vt:lpstr>ZStBFax</vt:lpstr>
      <vt:lpstr>ZStBName</vt:lpstr>
      <vt:lpstr>ZStBOrt</vt:lpstr>
      <vt:lpstr>ZStBPLZ</vt:lpstr>
      <vt:lpstr>ZStBStrasse</vt:lpstr>
      <vt:lpstr>ZStBTel</vt:lpstr>
      <vt:lpstr>ZUntBezeichnung</vt:lpstr>
      <vt:lpstr>ZUntEMail</vt:lpstr>
      <vt:lpstr>ZUntFax</vt:lpstr>
      <vt:lpstr>ZUntGegenstand</vt:lpstr>
      <vt:lpstr>ZUntGlOrt</vt:lpstr>
      <vt:lpstr>ZUntGlPLZ</vt:lpstr>
      <vt:lpstr>ZUntGlStrasse</vt:lpstr>
      <vt:lpstr>ZUntInternet</vt:lpstr>
      <vt:lpstr>ZUntOrtPostfach</vt:lpstr>
      <vt:lpstr>ZUntOrtStrasse</vt:lpstr>
      <vt:lpstr>ZUntPLZPostfach</vt:lpstr>
      <vt:lpstr>ZUntPLZStrasse</vt:lpstr>
      <vt:lpstr>ZUntPostfach</vt:lpstr>
      <vt:lpstr>ZUntStrasse</vt:lpstr>
      <vt:lpstr>ZUntTelefon</vt:lpstr>
      <vt:lpstr>ZUSt_IdNr</vt:lpstr>
      <vt:lpstr>ZWjBeginn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Josef.Leis</dc:creator>
  <cp:lastModifiedBy>Orth, Charlotte</cp:lastModifiedBy>
  <cp:lastPrinted>2018-03-05T14:37:02Z</cp:lastPrinted>
  <dcterms:created xsi:type="dcterms:W3CDTF">2006-11-22T09:42:08Z</dcterms:created>
  <dcterms:modified xsi:type="dcterms:W3CDTF">2019-06-18T11:31:00Z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309797</vt:lpwstr>
  </property>
  <property fmtid="{D5CDD505-2E9C-101B-9397-08002B2CF9AE}" pid="3" name="DATEV-DMS_BETREFF">
    <vt:lpwstr>Steuerlicher Erfassungsbogen vorläufig 2014/09</vt:lpwstr>
  </property>
  <property fmtid="{D5CDD505-2E9C-101B-9397-08002B2CF9AE}" pid="4" name="DATEV-DMS_MANDANT_NR">
    <vt:lpwstr>12730</vt:lpwstr>
  </property>
  <property fmtid="{D5CDD505-2E9C-101B-9397-08002B2CF9AE}" pid="5" name="DATEV-DMS_MANDANT_BEZ">
    <vt:lpwstr>Steffen, Birgitta</vt:lpwstr>
  </property>
</Properties>
</file>